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35" yWindow="30" windowWidth="9585" windowHeight="8460" activeTab="1"/>
  </bookViews>
  <sheets>
    <sheet name="controle_species_all_fields-201" sheetId="2" r:id="rId1"/>
    <sheet name="alle soorten 2013" sheetId="3" r:id="rId2"/>
    <sheet name="PUBLIEK_DEC" sheetId="4" r:id="rId3"/>
  </sheets>
  <definedNames>
    <definedName name="_xlnm._FilterDatabase" localSheetId="1" hidden="1">'alle soorten 2013'!$A$1:$AP$80</definedName>
    <definedName name="_xlnm._FilterDatabase" localSheetId="2" hidden="1">PUBLIEK_DEC!$A$1:$P$80</definedName>
  </definedNames>
  <calcPr calcId="124519"/>
</workbook>
</file>

<file path=xl/calcChain.xml><?xml version="1.0" encoding="utf-8"?>
<calcChain xmlns="http://schemas.openxmlformats.org/spreadsheetml/2006/main">
  <c r="N86" i="4"/>
  <c r="M86"/>
  <c r="P89"/>
  <c r="P88"/>
  <c r="P87"/>
  <c r="P86"/>
  <c r="P85"/>
  <c r="P84"/>
  <c r="P83"/>
  <c r="P82"/>
  <c r="BE311" i="2"/>
  <c r="BG309"/>
  <c r="BC309"/>
  <c r="BG305"/>
  <c r="BC305"/>
  <c r="BG295"/>
  <c r="BC295"/>
  <c r="BA295"/>
  <c r="BG292"/>
  <c r="BA292"/>
  <c r="BG285"/>
  <c r="BE285"/>
  <c r="BG248"/>
  <c r="BE248"/>
  <c r="BE231"/>
  <c r="BA231"/>
  <c r="BA227"/>
  <c r="BG224"/>
  <c r="BA224"/>
  <c r="BG220"/>
  <c r="BA192"/>
  <c r="BG178"/>
  <c r="BE178"/>
  <c r="BA178"/>
  <c r="BG146"/>
  <c r="BE146"/>
  <c r="BG101"/>
  <c r="BE101"/>
  <c r="BC101"/>
  <c r="BE76"/>
  <c r="BE34"/>
  <c r="BC34"/>
  <c r="P90" i="4" l="1"/>
</calcChain>
</file>

<file path=xl/sharedStrings.xml><?xml version="1.0" encoding="utf-8"?>
<sst xmlns="http://schemas.openxmlformats.org/spreadsheetml/2006/main" count="7591" uniqueCount="1060">
  <si>
    <t>Species</t>
  </si>
  <si>
    <t>Soortgroep</t>
  </si>
  <si>
    <t>1.1.1 Distribution map</t>
  </si>
  <si>
    <t>1.1.1a Sensitive species</t>
  </si>
  <si>
    <t>1.1.2 Method used - map</t>
  </si>
  <si>
    <t>1.1.3 Year or period</t>
  </si>
  <si>
    <t>1.1.5 Range map</t>
  </si>
  <si>
    <t>0.2.1 Species code</t>
  </si>
  <si>
    <t>0.2.2 Scientific species name</t>
  </si>
  <si>
    <t>0.2.3 Alternative species scientific name</t>
  </si>
  <si>
    <t>0.2.4 Common name</t>
  </si>
  <si>
    <t>Expert</t>
  </si>
  <si>
    <t>2.1 Biogeographical region</t>
  </si>
  <si>
    <t>2.3.1 Surface Area range (SAR)</t>
  </si>
  <si>
    <t>2.3.2 Method used - SAR</t>
  </si>
  <si>
    <t>2.3.3 Short term trend period</t>
  </si>
  <si>
    <t>2.3.4 Short term trend direction</t>
  </si>
  <si>
    <t>2.3.9.a Favourable reference range</t>
  </si>
  <si>
    <t>2.3.9.a Favourable reference range map</t>
  </si>
  <si>
    <t>2.3.9.b FRR Operators</t>
  </si>
  <si>
    <t>2.3.9.c FRR unknown</t>
  </si>
  <si>
    <t>2.3.10.a Reason for change: genuine change</t>
  </si>
  <si>
    <t>2.3.10.b Reason for change: improved knowledge</t>
  </si>
  <si>
    <t>2.3.10.c Reason for change: use of different method</t>
  </si>
  <si>
    <t>2.4.1.a Population size estimation Unit</t>
  </si>
  <si>
    <t>2.4.1.b Population size estimation Min</t>
  </si>
  <si>
    <t>2.4.1.c Population size estimation Max</t>
  </si>
  <si>
    <t>2.4.4 Year or Period</t>
  </si>
  <si>
    <t>2.4.5 Method used population size</t>
  </si>
  <si>
    <t>2.4.6 Short term trend period</t>
  </si>
  <si>
    <t>2.4.7. Short term trend direction</t>
  </si>
  <si>
    <t>2.4.9 Short term trend method used</t>
  </si>
  <si>
    <t>2.4.14 a favourable reference population number</t>
  </si>
  <si>
    <t>2.4.14 b FRP operators</t>
  </si>
  <si>
    <t>2.4.14 c FRP unknown</t>
  </si>
  <si>
    <t>2.4.15 a Reason for change: genuine change</t>
  </si>
  <si>
    <t>2.4.15 b Reason for change: improved knowledge</t>
  </si>
  <si>
    <t>2.4.15 c Reason for change: use of different method</t>
  </si>
  <si>
    <t>2.5.1. area estimation</t>
  </si>
  <si>
    <t>2.5.2 year or period</t>
  </si>
  <si>
    <t>2.5.3 method used</t>
  </si>
  <si>
    <t>2.5.4 a quality of habitat</t>
  </si>
  <si>
    <t>2.5.4 b quality of habitat explanation</t>
  </si>
  <si>
    <t>2.5.5 short term trend period</t>
  </si>
  <si>
    <t>2.5.6 short term trend direction</t>
  </si>
  <si>
    <t>2.5.9 a Area of suitable habitat</t>
  </si>
  <si>
    <t>2.5.10 a Reason for change: genuine change</t>
  </si>
  <si>
    <t>2.5.10 b Reason for change: improved knowledge</t>
  </si>
  <si>
    <t>2.5.10 c Reason for change: use of different method</t>
  </si>
  <si>
    <t>2.8.2 other relevant information</t>
  </si>
  <si>
    <t>2.8.3 Trans-boundary assessment</t>
  </si>
  <si>
    <t>2.9.1 a range</t>
  </si>
  <si>
    <t>2.9.1 b range qualifiers</t>
  </si>
  <si>
    <t>2.9.2 a population</t>
  </si>
  <si>
    <t>2.9.2 b population qualifiers</t>
  </si>
  <si>
    <t>2.9.3 a habitat species</t>
  </si>
  <si>
    <t>2.9.3 b habitat species qualifiers</t>
  </si>
  <si>
    <t>2.9.4 a future prospects</t>
  </si>
  <si>
    <t>2.9.4 b future prospects qualifiers</t>
  </si>
  <si>
    <t>2.9.5 overall assessment</t>
  </si>
  <si>
    <t>2.9.6 overall trend in conservation status</t>
  </si>
  <si>
    <t>3.1.1 a pop unit</t>
  </si>
  <si>
    <t>3.1.1 b pop minimum</t>
  </si>
  <si>
    <t>3.1.1 c pop maximum</t>
  </si>
  <si>
    <t>3.1.2 method</t>
  </si>
  <si>
    <t>Baardvleermuis</t>
  </si>
  <si>
    <t>vleermuizen</t>
  </si>
  <si>
    <t>Species is not sensitive</t>
  </si>
  <si>
    <t>3 = Complete survey</t>
  </si>
  <si>
    <t>2007 - 2011</t>
  </si>
  <si>
    <t>http://www.natuurgegevens.nl/sites/www.natuurgegevens.nl/files/hr_rapportage/2013/annexB_species/range/png/baardvleermuis_rd_p2_gandata_atl.png</t>
  </si>
  <si>
    <t>Myotis mystacinus</t>
  </si>
  <si>
    <t>Maurice La Haye</t>
  </si>
  <si>
    <t>ATL</t>
  </si>
  <si>
    <r>
      <t>8.400,00km</t>
    </r>
    <r>
      <rPr>
        <vertAlign val="superscript"/>
        <sz val="10"/>
        <color theme="1"/>
        <rFont val="Calibri"/>
        <family val="2"/>
        <scheme val="minor"/>
      </rPr>
      <t>2</t>
    </r>
  </si>
  <si>
    <t>2 = Estimate based on partial data with some extrapolation and/or modelling</t>
  </si>
  <si>
    <t>2001 - 2011</t>
  </si>
  <si>
    <t>-</t>
  </si>
  <si>
    <t>http://www.natuurgegevens.nl/sites/www.natuurgegevens.nl/files/hr_rapportage/2013/annexB_species/frr/png/baardvleermuis_frr.png</t>
  </si>
  <si>
    <t>≈</t>
  </si>
  <si>
    <t>Favourable reference range is known</t>
  </si>
  <si>
    <t>YES</t>
  </si>
  <si>
    <t>NO</t>
  </si>
  <si>
    <t>i - number of individuals</t>
  </si>
  <si>
    <t>3 = Complete survey or a statistically robust estimate</t>
  </si>
  <si>
    <t>+</t>
  </si>
  <si>
    <r>
      <t>138,00km</t>
    </r>
    <r>
      <rPr>
        <vertAlign val="superscript"/>
        <sz val="10"/>
        <color theme="1"/>
        <rFont val="Calibri"/>
        <family val="2"/>
        <scheme val="minor"/>
      </rPr>
      <t>2</t>
    </r>
  </si>
  <si>
    <t>1 = Estimate based on expert opinion with no or minimal sampling</t>
  </si>
  <si>
    <t>unknown</t>
  </si>
  <si>
    <t>Expert judgement</t>
  </si>
  <si>
    <t>x</t>
  </si>
  <si>
    <r>
      <t>205,00km</t>
    </r>
    <r>
      <rPr>
        <vertAlign val="superscript"/>
        <sz val="10"/>
        <color theme="1"/>
        <rFont val="Calibri"/>
        <family val="2"/>
        <scheme val="minor"/>
      </rPr>
      <t>2</t>
    </r>
  </si>
  <si>
    <t>2.3: In 2007 is een range gerapporteerd van 12800km2. De trend is bepaald m.b.v. een Chi-kwadraat toets waarin de situatie uit de vorige rapportageperiode is vergeleken met de huidige. Deze toont een significante daling. Er is sprake van een echte afname. Het verschil wordt deels ook veroorzaakt door verschillen in waarnemingsintensiteit. Overigens schat de expert ook in dat de FRR te laag in ingeschat en dus hoger zou moeten zijn.</t>
  </si>
  <si>
    <t>2.4: In 2007 is een populatiegrootte geschat tussen de 2000 en 4000 individuen. De populatietrend uit het NEM laat een matige toename zien. Er is sprake van een echte toename. De waarde van 2007 is echter ook te laag geschat. Een nieuwe schatting door Eric Jansen levert  3000 tot 4500 individuen. De methode is dus ook veranderd.</t>
  </si>
  <si>
    <t>2.5: In 2007 is 5150 km2 leefgebied gerapporteerd. Dit is met een andere methode vastgesteld, waardoor een directe vergelijking niet meer mogelijk is. De trend in de oppervlakte leefgebied is onduidelijk.</t>
  </si>
  <si>
    <t>Inadequate (U1)</t>
  </si>
  <si>
    <t>- (declining)</t>
  </si>
  <si>
    <t>Favourable (FV)</t>
  </si>
  <si>
    <t>Unknown (XX)</t>
  </si>
  <si>
    <t>x = unknown</t>
  </si>
  <si>
    <t>Barbeel</t>
  </si>
  <si>
    <t>vissen</t>
  </si>
  <si>
    <t>http://www.natuurgegevens.nl/sites/www.natuurgegevens.nl/files/hr_rapportage/2013/annexB_species/range/png/barbeel_rd_p2.png</t>
  </si>
  <si>
    <t>Barbus barbus</t>
  </si>
  <si>
    <t>Erwin Winter en Hariet van Overzee</t>
  </si>
  <si>
    <r>
      <t>11.600,00km</t>
    </r>
    <r>
      <rPr>
        <vertAlign val="superscript"/>
        <sz val="10"/>
        <color theme="1"/>
        <rFont val="Calibri"/>
        <family val="2"/>
        <scheme val="minor"/>
      </rPr>
      <t>2</t>
    </r>
  </si>
  <si>
    <t>http://www.natuurgegevens.nl/sites/www.natuurgegevens.nl/files/hr_rapportage/2013/annexB_species/frr/png/barbeel_rd_p2_frr.png</t>
  </si>
  <si>
    <t>&gt;&gt;</t>
  </si>
  <si>
    <r>
      <t>5.800,00km</t>
    </r>
    <r>
      <rPr>
        <vertAlign val="superscript"/>
        <sz val="10"/>
        <color theme="1"/>
        <rFont val="Calibri"/>
        <family val="2"/>
        <scheme val="minor"/>
      </rPr>
      <t>2</t>
    </r>
  </si>
  <si>
    <t>moderate</t>
  </si>
  <si>
    <t>Habitatkwaliteit variëert enorm binnen de range waarin barbeel is aangetroffen. De habitats in de hoofdstroom van de grotere riviertakken is in vergelijking met historische situatie nog relatief gering, met uitzondering van de Grensmaas. Als opgroeigebied voor jonge barbeel zijn meestromende nevengeulen een mogelijkheid om te compenseren voor habitats die in de hoofdstromen verloren zijn gegaan door regulatie (met name ondiepe grindbanken). Voor het leefgebied wordt 50% van de range aangehouden wat neer komt op 5800 km2.</t>
  </si>
  <si>
    <t>In 2007 is de populatiegrootte geschat tussen de 10.000 en 100.000 exemplaren. De huidige expert schat nu in dat deze schatting uit 2007 veel te hoog geweest is. Er is destijds een andere methode gebruikt. De trend lijkt toe te nemen.</t>
  </si>
  <si>
    <t>Populatiegrootte: 1000+. In de monitoring grote rivieren worden jaarlijks barbelen gevangen in de</t>
  </si>
  <si>
    <t>verschillende bovenstroomse riviertakken, met name in de Grensmaas (van Kessel et al. 2012). Dit</t>
  </si>
  <si>
    <t>zijn veelal juveniele barbelen en af en toe volwassen barbelen. Omdat de vangbaarheid van volwassen</t>
  </si>
  <si>
    <t>barbeel met de gebruikte visserijmethoden waarschijnlijk laag is, met name in de grotere en diepere</t>
  </si>
  <si>
    <t>stromende delen van de riviertakken zullen deze monitoringen een minimumschatting kunnen opleveren.</t>
  </si>
  <si>
    <t>Daarnaast komen barbelen voor in kleinere rivieren, zoals bijvoorbeeld de Roer, en Swalm. Over de</t>
  </si>
  <si>
    <t>omvang van de volwassen barbeelpopulatie is momenteel geen data. Op basis van voorkomen en</t>
  </si>
  <si>
    <t>anekdotische informatie uit onderzoeken en sportvisvangsten kan een voorzichtige schatting van</t>
  </si>
  <si>
    <t>minimaal 1000 barbelen, maar wellicht een veelvoud hiervan, worden gemaakt.</t>
  </si>
  <si>
    <t>In 2007 is een range gerapporteerd van 12000km2. Dit was toen echter 112000 km2, omdat het Markermeer er nog niet bij zat. In tegenstelling tot de eerste rapportage periode is de range toegenomen veroorzaakt door het voorkomen van barbeel in het Markermeer. Het totaal komt neer op 11600 km2.</t>
  </si>
  <si>
    <t>De belangrijkste reden waarom de staat van instandhouding is veranderd van gunstig in 2007 naar zeer ongunstig nu is dat de FRP veel hoger ingeschat is dan in 2007. Met de huidige FRP zou de beoordeling van de populatie, en daarmee van de soort, ook zeer ongunstig zijn geweest.</t>
  </si>
  <si>
    <t>Bad (U2)</t>
  </si>
  <si>
    <t>+ (improving)</t>
  </si>
  <si>
    <t>+ = improving</t>
  </si>
  <si>
    <t>Bastaardkikker</t>
  </si>
  <si>
    <t>amfibieën</t>
  </si>
  <si>
    <t>http://www.natuurgegevens.nl/sites/www.natuurgegevens.nl/files/hr_rapportage/2013/annexB_species/range/png/bastaardkikker_rd_p2.png</t>
  </si>
  <si>
    <t>Rana esculenta</t>
  </si>
  <si>
    <t>Rana klepton esculenta</t>
  </si>
  <si>
    <t>Jeroen van Delft</t>
  </si>
  <si>
    <r>
      <t>43.900,00km</t>
    </r>
    <r>
      <rPr>
        <vertAlign val="superscript"/>
        <sz val="10"/>
        <color theme="1"/>
        <rFont val="Calibri"/>
        <family val="2"/>
        <scheme val="minor"/>
      </rPr>
      <t>2</t>
    </r>
  </si>
  <si>
    <t>http://www.natuurgegevens.nl/sites/www.natuurgegevens.nl/files/hr_rapportage/2013/annexB_species/frr/png/bastaardkikker_frr.png</t>
  </si>
  <si>
    <r>
      <t>21.600,00km</t>
    </r>
    <r>
      <rPr>
        <vertAlign val="superscript"/>
        <sz val="10"/>
        <color theme="1"/>
        <rFont val="Calibri"/>
        <family val="2"/>
        <scheme val="minor"/>
      </rPr>
      <t>2</t>
    </r>
  </si>
  <si>
    <t>good</t>
  </si>
  <si>
    <t>De expert geeft aan dat de habitatkwaliteit over het algemeen als goed kan worden beschouwd. Bastaardkikkers profiteren van hertselmaatregelen in natuurgebieden, vernattingsmaatregelen en maatregelen in het kader van de Kader Richtlijn Water.</t>
  </si>
  <si>
    <t>2.3: In 2007 is een range gerapporteerd van 30.800km2. De trend is bepaald m.b.v. een Chi-kwadraat toets waarin de situatie uit de vorige rapportageperiode is vergeleken met de huidige. Het verschil is significant. De expert geeft aan dat ten opzichte van de vorige rapportage periode de range lijkt toegenomen, maar dat is in werkelijkheid niet het geval. </t>
  </si>
  <si>
    <t>2.4: In 2007 is een populatiegrootte gerapporteerd van 3,75 tot 18 miljoen. Van deze soort wordt binnen het NEM geen trend bepaald. Er wordt door de expert een toename ingeschat. Het verschil tussen beide rapportages is een echte toename. Er is ook een andere manier van schatten gebruikt, wat ook leidt tot verschillen in de aantallen.</t>
  </si>
  <si>
    <t>2.5: In 2007 is 1777 km2 leefgebied gerapporteerd. Dit is met een andere methode vastgesteld, waardoor een directe vergelijking niet meer mogelijk is. De oppervlakte leefgebied is gelijk gebleven.</t>
  </si>
  <si>
    <t>Beekprik</t>
  </si>
  <si>
    <t>http://www.natuurgegevens.nl/sites/www.natuurgegevens.nl/files/hr_rapportage/2013/annexB_species/range/png/beekprik_rd_p2_2.png</t>
  </si>
  <si>
    <t>Lampetra planeri</t>
  </si>
  <si>
    <t>Jan Kranenbarg en Arthur de Bruin</t>
  </si>
  <si>
    <r>
      <t>2.200,00km</t>
    </r>
    <r>
      <rPr>
        <vertAlign val="superscript"/>
        <sz val="10"/>
        <color theme="1"/>
        <rFont val="Calibri"/>
        <family val="2"/>
        <scheme val="minor"/>
      </rPr>
      <t>2</t>
    </r>
  </si>
  <si>
    <t>http://www.natuurgegevens.nl/sites/www.natuurgegevens.nl/files/hr_rapportage/2013/annexB_species/frr/png/beekprik_frr.png</t>
  </si>
  <si>
    <r>
      <t>89,00km</t>
    </r>
    <r>
      <rPr>
        <vertAlign val="superscript"/>
        <sz val="10"/>
        <color theme="1"/>
        <rFont val="Calibri"/>
        <family val="2"/>
        <scheme val="minor"/>
      </rPr>
      <t>2</t>
    </r>
  </si>
  <si>
    <t>Verdroging, watervervuiling, beeknormalisatie en intensief beekonderhoud zijn van nadelige invloed op beekprikpopulaties. Doordat sinds het einde van de 20e eeuw beekherstelmaatregelen worden uitgevoerd is de soort voor een verdere achteruitgang behoed. In de meeste leefgebieden waar de soort actueel voorkomt is de kwaliteit van het leefgebied redelijk tot goed. Door de beperkte verspreiding wordt de soort nog steeds bedreigd door “incidenten” zoals te intensieve schoning (Keersop),  lozingen van afvalwater en illegale lozingen (recentelijk Rode beek).</t>
  </si>
  <si>
    <t>De duurzaamheid van beekprik populaties in Nederland is  in het verleden door de degradatie van beeksystemen sterk achteruit gegaan. Verschillende beeksystemen kunnen niet meer natuurlijk gekoloniseerd worden doordat bronpopulaties ontbreken. Daarnaast staan in verschillende beeksystemen ook nu nog populaties van beekprikken onder druk door onnatuurlijke verdroging van beken (dit geldt in ieder geval voor delen van de beken in de achterhoek en Overijssel). Ook kan verkeerd (te intensief) onderhoud van beken zeer nadelig zijn voor beekprik populaties.</t>
  </si>
  <si>
    <r>
      <t>97,00km</t>
    </r>
    <r>
      <rPr>
        <vertAlign val="superscript"/>
        <sz val="10"/>
        <color theme="1"/>
        <rFont val="Calibri"/>
        <family val="2"/>
        <scheme val="minor"/>
      </rPr>
      <t>2</t>
    </r>
  </si>
  <si>
    <t>In 2007 is de populatiegrootte niet gerapporteerd in volwassen individuen. Een vergelijking is dan ook niet mogelijk. De expert schat de trend in als stabiel.</t>
  </si>
  <si>
    <t>In het achtergronddocument voor de Rode Lijst Vissen wordt het aantal adulte dieren op 615-1.845 geschat. Als de larven worden meegeteld dan zal het aantal hier een veelvoud van zijn (10-100 x zo veel).</t>
  </si>
  <si>
    <t>Expert judgement oordeel RAVON verspreiding en populatieomvang beekprik in komende twaalf jaar: Stabiel tot lichte groei. Het huidige natuurbeleid geeft geen aanleiding om een forse groei van het oppervlak aan geschikt leefgebied te verwachten.</t>
  </si>
  <si>
    <t>Toelichting bij 3.1:</t>
  </si>
  <si>
    <t>Voor geen enkel Natura 2000 gebied is een populatiegrootte te geven.</t>
  </si>
  <si>
    <r>
      <t>Er zijn geen gegevens bekend over populatiegroottes binnen natura 2000 gebieden</t>
    </r>
    <r>
      <rPr>
        <i/>
        <sz val="10"/>
        <color theme="1"/>
        <rFont val="Calibri"/>
        <family val="2"/>
        <scheme val="minor"/>
      </rPr>
      <t xml:space="preserve">. </t>
    </r>
    <r>
      <rPr>
        <sz val="10"/>
        <color theme="1"/>
        <rFont val="Calibri"/>
        <family val="2"/>
        <scheme val="minor"/>
      </rPr>
      <t>De huidige visinventarisaties richten zich op de visgemeenschap als geheel. Dergelijke gegevens lenen zich niet voor het bepalen van populatiegrootte voor de beekprik. Dit vraagt om een specifieke op beekprik gerichte monitoringsmethodiek. Een dergelijke monitoring, zoals door RAVON op landelijke schaal wordt uitgevoerd (NEM), dient gericht te zijn op het tellen van het aantal paaiende beekprikken in de voortplantingsperiode en het bemonsteren van detritusbanken met beekpriklarven. Naast het in kaart brengen van de verspreiding richt het NEM meetnet zich ook op het in beeld brengen van verspreidingstrends. Omdat dit nog maar kort loopt zijn er nog geen betrouwbare trendgegevens</t>
    </r>
  </si>
  <si>
    <r>
      <t xml:space="preserve">De betekenis in alle Natura 2000 gebieden voor de beekprik is wel bepaald op basis van de bekende verspreiding van de beekprik. Van de landelijke verspreiding van de beekprik komt 50% binnen de begrenzing van de Natura 2000 gebieden voor </t>
    </r>
    <r>
      <rPr>
        <i/>
        <sz val="10"/>
        <color theme="1"/>
        <rFont val="Calibri"/>
        <family val="2"/>
        <scheme val="minor"/>
      </rPr>
      <t xml:space="preserve">(De Bruin &amp; Zollinger 2011). </t>
    </r>
  </si>
  <si>
    <t>Leefgebied 2007 was 62 km2, nu 89km2. Dit wordt mede veroorzaakt doordat de beekprik</t>
  </si>
  <si>
    <t>inmiddels ook in de Hierdensche beek is aangetroffen. Daarnaast is dankzij het inhaalslag</t>
  </si>
  <si>
    <t>verspreidingsonderzoek meer en verbeterde kennis aanwezig, waardoor een verbeterde</t>
  </si>
  <si>
    <t>schatting op km-hok niveau kan worden gemaakt die geen invloed, m.u.v. de Hierdensche</t>
  </si>
  <si>
    <t>beek, heeft op 10x10-hokken en totale populatie.</t>
  </si>
  <si>
    <t>Bever</t>
  </si>
  <si>
    <t>zoogdieren</t>
  </si>
  <si>
    <t>http://www.natuurgegevens.nl/sites/www.natuurgegevens.nl/files/hr_rapportage/2013/annexB_species/range/png/bever_rd_p2.png</t>
  </si>
  <si>
    <t>Castor fiber</t>
  </si>
  <si>
    <r>
      <t>12.800,00km</t>
    </r>
    <r>
      <rPr>
        <vertAlign val="superscript"/>
        <sz val="10"/>
        <color theme="1"/>
        <rFont val="Calibri"/>
        <family val="2"/>
        <scheme val="minor"/>
      </rPr>
      <t>2</t>
    </r>
  </si>
  <si>
    <t>http://www.natuurgegevens.nl/sites/www.natuurgegevens.nl/files/hr_rapportage/2013/annexB_species/frr/png/bever_frr.png</t>
  </si>
  <si>
    <t>&gt;</t>
  </si>
  <si>
    <r>
      <t>1.385,00km</t>
    </r>
    <r>
      <rPr>
        <vertAlign val="superscript"/>
        <sz val="10"/>
        <color theme="1"/>
        <rFont val="Calibri"/>
        <family val="2"/>
        <scheme val="minor"/>
      </rPr>
      <t>2</t>
    </r>
  </si>
  <si>
    <t>De expert geeft aan dat de habitat van bevers goed is en verder in kwaliteit/schaal toeneemt door onder andere grootschalig natuurontwikkelingsprojecten. Ook beek herstel in het zuiden van het land draagt hieraan bij.</t>
  </si>
  <si>
    <r>
      <t>1.471,00km</t>
    </r>
    <r>
      <rPr>
        <vertAlign val="superscript"/>
        <sz val="10"/>
        <color theme="1"/>
        <rFont val="Calibri"/>
        <family val="2"/>
        <scheme val="minor"/>
      </rPr>
      <t>2</t>
    </r>
  </si>
  <si>
    <t>2.3: In 2007 is een range gerapporteerd van 7200km2. De trend is bepaald m.b.v. een Chi-kwadraat toets waarin de situatie uit de vorige rapportageperiode is vergeleken met de huidige. Deze toont een significante toename. Er is sprake van een echte uitbreiding.</t>
  </si>
  <si>
    <t>2.4: In 2007 is een populatiegrootte geschat tussen de 300 en 350 individuen. Er is sprake van een echte toename.</t>
  </si>
  <si>
    <t>2.5: In 2007 is 3600 km2 leefgebied gerapporteerd. Dit is met een andere methode vastgesteld, waardoor een directe vergelijking niet meer mogelijk is. De oppervlakte leefgebied is wel echt toegenomen.</t>
  </si>
  <si>
    <t>Bittervoorn</t>
  </si>
  <si>
    <t>http://www.natuurgegevens.nl/sites/www.natuurgegevens.nl/files/hr_rapportage/2013/annexB_species/range/png/bittervoorn_rd_p2.png</t>
  </si>
  <si>
    <t>Rhodeus sericeus amarus</t>
  </si>
  <si>
    <r>
      <t>23.000,00km</t>
    </r>
    <r>
      <rPr>
        <vertAlign val="superscript"/>
        <sz val="10"/>
        <color theme="1"/>
        <rFont val="Calibri"/>
        <family val="2"/>
        <scheme val="minor"/>
      </rPr>
      <t>2</t>
    </r>
  </si>
  <si>
    <t>http://www.natuurgegevens.nl/sites/www.natuurgegevens.nl/files/hr_rapportage/2013/annexB_species/frr/png/bittervoorn_frr.png</t>
  </si>
  <si>
    <r>
      <t>1.681,00km</t>
    </r>
    <r>
      <rPr>
        <vertAlign val="superscript"/>
        <sz val="10"/>
        <color theme="1"/>
        <rFont val="Calibri"/>
        <family val="2"/>
        <scheme val="minor"/>
      </rPr>
      <t>2</t>
    </r>
  </si>
  <si>
    <t>Grootschalige bagger- en schoningswerkzaamheden, naast ingrepen waarbij habitat wordt vernietigd (woningbouw en infrastructuur), leiden lokaal tot afname en uitsterven van bittervoorn.</t>
  </si>
  <si>
    <t>Bij de uitvoering van de huidige gedragscode van de waterschappen wordt te weinig gehoor gegeven aan gefaseerd baggeren en schonen. In zogenaamde flora- en faunawet projecten worden vaak sloten gedempt.  Hierdoor verdwijnen populaties.</t>
  </si>
  <si>
    <t>In slootsystemen waar niet gebaggerd wordt kan de soort overigens achteruitgaan als gevolg van een te dikke modderlaag doordat de voor de voortplanting benodigde mosselen niet kunnen overleven.</t>
  </si>
  <si>
    <r>
      <t>1.709,00km</t>
    </r>
    <r>
      <rPr>
        <vertAlign val="superscript"/>
        <sz val="10"/>
        <color theme="1"/>
        <rFont val="Calibri"/>
        <family val="2"/>
        <scheme val="minor"/>
      </rPr>
      <t>2</t>
    </r>
  </si>
  <si>
    <t>2.3: In 2007 is een range gerapporteerd van 17.800km2. Dit is meer dan in 2007, echter de occupancy trend is niet significant, daarnaast geeft de expert aan dat er geen sprake is van een toename, maar dat dit te wijten is aan betere en meer inventarisaties. In 2007 is er sprake van een flinke onderschatting van het aantal bezette 10*10 km hokken.</t>
  </si>
  <si>
    <t>3.1: aandeel Natura2000: 31% van de landelijke verspreiding van de bittervoorn valt binnen de Natura2000 begrenzing. Dit is het aandeel bittervoorns dat is waargenomen in Natura2000-gebieden. Dit zegt echter niets over de populatiegrootte in een een Natura2000-gebied. Voor zover bekend is er nog geen onderzoek gedaan naar populatiegroottes van bittervoorns in Natura2000-gebieden.</t>
  </si>
  <si>
    <t>x (unknown)</t>
  </si>
  <si>
    <t>Boomkikker</t>
  </si>
  <si>
    <t>http://www.natuurgegevens.nl/sites/www.natuurgegevens.nl/files/hr_rapportage/2013/annexB_species/range/png/boomkikker_rd_p2_gandata_atl.png</t>
  </si>
  <si>
    <t>Hyla arborea</t>
  </si>
  <si>
    <r>
      <t>4.600,00km</t>
    </r>
    <r>
      <rPr>
        <vertAlign val="superscript"/>
        <sz val="10"/>
        <color theme="1"/>
        <rFont val="Calibri"/>
        <family val="2"/>
        <scheme val="minor"/>
      </rPr>
      <t>2</t>
    </r>
  </si>
  <si>
    <t>http://www.natuurgegevens.nl/sites/www.natuurgegevens.nl/files/hr_rapportage/2013/annexB_species/frr/png/boomkikker_frr.png</t>
  </si>
  <si>
    <r>
      <t>214,00km</t>
    </r>
    <r>
      <rPr>
        <vertAlign val="superscript"/>
        <sz val="10"/>
        <color theme="1"/>
        <rFont val="Calibri"/>
        <family val="2"/>
        <scheme val="minor"/>
      </rPr>
      <t>2</t>
    </r>
  </si>
  <si>
    <t>Bijna alle plekken waar bookikkers voorkomen liggen in Natura2000-gebieden en hierin zijn de laatste jaren maatregelen ten behoeve van de land- en waterhabitat genomen. Ook in de huidige situatie en de nabije toekomst worden er veel maatregelen voor deze soort genomen.Bij veel beheerders is de boomkikker als ambassadeurssoort van het kleinschalig cultuurlandschap populair.</t>
  </si>
  <si>
    <r>
      <t>295,00km</t>
    </r>
    <r>
      <rPr>
        <vertAlign val="superscript"/>
        <sz val="10"/>
        <color theme="1"/>
        <rFont val="Calibri"/>
        <family val="2"/>
        <scheme val="minor"/>
      </rPr>
      <t>2</t>
    </r>
  </si>
  <si>
    <t>2.3: In 2007 is een range gerapporteerd van 3100km2. De trend is bepaald m.b.v. een Chi-kwadraat toets waarin de situatie uit de vorige rapportageperiode is vergeleken met de huidige. Het verschil is niet significant. De expert geeft echter aan dat er wel degelijk sprake is van een echte uitbreiding. De range voor 2007 is te laag vastgesteld, er is nu een betere data beschikbaar.</t>
  </si>
  <si>
    <t>2.4: De populatietrend uit het NEM is een sterke toename. In 2007 is een populatiegrootte gerapporteerd van 10.000-15.000 exx. Dit is vermoedelijk een overschatting geweest. De huidige populatieschatting is gebaseerd op intensievere inventarisaties.</t>
  </si>
  <si>
    <t>2.5: In 2007 is 234 km2 leefgebied gemeld. Er is een echte toename, het verschil met de vorige rapportage komt door betere kennis.</t>
  </si>
  <si>
    <t>De belangrijkste reden waarom de staat van instandhouding is veranderd van zeer ongunstig in 2007 naar gunstig nu is een werkelijke vooruitgang van de soort. Met de huidige FRR en FRP zouden de beoordelingen van range en populatiein 2007 ook gunstiger (ten minste matig ongunstig) zijn geweest.</t>
  </si>
  <si>
    <t>Boommarter</t>
  </si>
  <si>
    <t>http://www.natuurgegevens.nl/sites/www.natuurgegevens.nl/files/hr_rapportage/2013/annexB_species/range/png/boommarter_rd_p2_gandata_atl.png</t>
  </si>
  <si>
    <t>Martes martes</t>
  </si>
  <si>
    <r>
      <t>14.500,00km</t>
    </r>
    <r>
      <rPr>
        <vertAlign val="superscript"/>
        <sz val="10"/>
        <color theme="1"/>
        <rFont val="Calibri"/>
        <family val="2"/>
        <scheme val="minor"/>
      </rPr>
      <t>2</t>
    </r>
  </si>
  <si>
    <t>http://www.natuurgegevens.nl/sites/www.natuurgegevens.nl/files/hr_rapportage/2013/annexB_species/frr/png/boommarter_frr.png</t>
  </si>
  <si>
    <r>
      <t>624,00km</t>
    </r>
    <r>
      <rPr>
        <vertAlign val="superscript"/>
        <sz val="10"/>
        <color theme="1"/>
        <rFont val="Calibri"/>
        <family val="2"/>
        <scheme val="minor"/>
      </rPr>
      <t>2</t>
    </r>
  </si>
  <si>
    <t>De expert geeft aan dat de habitatkwaliteit toeneemt door het ouder worden van de bossen, het geintegreerd bosbeheer en ontsnipperingsmaatregelen.</t>
  </si>
  <si>
    <r>
      <t>1.005,00km</t>
    </r>
    <r>
      <rPr>
        <vertAlign val="superscript"/>
        <sz val="10"/>
        <color theme="1"/>
        <rFont val="Calibri"/>
        <family val="2"/>
        <scheme val="minor"/>
      </rPr>
      <t>2</t>
    </r>
  </si>
  <si>
    <t>2.3: In 2007 is een range gerapporteerd van 8400km2. De trend is bepaald m.b.v. een Chi-kwadraat toets waarin de situatie uit de vorige rapportageperiode is vergeleken met de huidige. Deze laat een significante toename zien. Er is sprake van een echte uitbreiding.</t>
  </si>
  <si>
    <t>2.4: In 2007 is een populatiegrootte geschat tussen de 250 en 350 individuen. Er is sprake van een echte toename.</t>
  </si>
  <si>
    <t>2.5: In 2007 is 4000 km2 leefgebied gerapporteerd. Dit is met een andere methode vastgesteld, waardoor een directe vergelijking niet meer mogelijk is. De oppervlakte leefgebied is wel echt toegenomen.</t>
  </si>
  <si>
    <t>De belangrijkste reden waarom de staat van instandhouding is veranderd van gunstig in 2007 naar zeer ongunstig nu is dat de FRR en FRP hoger ingeschat is dan in 2007. Ondanks de toename komt de soort daardoor onder de FRV uit. Met de huidige FRR en FRP zouden de beoordelingen van range en populatie, en daarmee van de soort, in 2007 ook zeer ongunstig zijn geweest.</t>
  </si>
  <si>
    <t>De belangrijkste reden waarom het toekomstperspectief is veranderd van matig ongunstig naar zeer ongunstig nu is de nieuwe methode waarbij gekeken wordt of de FRV's binnen 12 jaar overschreden zullen worden. Vanwege de verhoogde FRV's is de inschatting dat dat niet gaat gebeuren.</t>
  </si>
  <si>
    <t>Bosvleermuis</t>
  </si>
  <si>
    <t>http://www.natuurgegevens.nl/sites/www.natuurgegevens.nl/files/hr_rapportage/2013/annexB_species/range/png/bosvleermuis_rd_p2_gandata_atl.png</t>
  </si>
  <si>
    <t>Nyctalus leisleri</t>
  </si>
  <si>
    <r>
      <t>1.000,00km</t>
    </r>
    <r>
      <rPr>
        <vertAlign val="superscript"/>
        <sz val="10"/>
        <color theme="1"/>
        <rFont val="Calibri"/>
        <family val="2"/>
        <scheme val="minor"/>
      </rPr>
      <t>2</t>
    </r>
  </si>
  <si>
    <t>http://www.natuurgegevens.nl/sites/www.natuurgegevens.nl/files/hr_rapportage/2013/annexB_species/frr/png/bosvleermuis_frr.png</t>
  </si>
  <si>
    <r>
      <t>26,00km</t>
    </r>
    <r>
      <rPr>
        <vertAlign val="superscript"/>
        <sz val="10"/>
        <color theme="1"/>
        <rFont val="Calibri"/>
        <family val="2"/>
        <scheme val="minor"/>
      </rPr>
      <t>2</t>
    </r>
  </si>
  <si>
    <t>De expert geeft aan: typische bossoort die vermoedelijk profiteert van het bosbeheer en het ouder worden van de bossen. Het is echter volstrekt onduidelijk wat het dier nou specifiek nodig heeft. Bossen van hoge kwaliteit, maar waar die kwaliteit uit moet bestaan is onduidelijk. De toename in waarnemingen duidt erop dat het bos in NL in zijn algemeenheid kwalitatief voor de soort vooruit gaat, maar dat is het dan ook wel. Het is gewoon een buitengewoon lastige soort (met een erg cryptische leefwijze).</t>
  </si>
  <si>
    <r>
      <t>31,00km</t>
    </r>
    <r>
      <rPr>
        <vertAlign val="superscript"/>
        <sz val="10"/>
        <color theme="1"/>
        <rFont val="Calibri"/>
        <family val="2"/>
        <scheme val="minor"/>
      </rPr>
      <t>2</t>
    </r>
  </si>
  <si>
    <t>2.3: In 2007 is een range gerapporteerd van 300km2. De trend is bepaald m.b.v. een Chi-kwadraat toets waarin de situatie uit de vorige rapportageperiode is vergeleken met de huidige. Dit verschil is niet significant. Dit wordt door de expert bevestigd. De soort wordt, tegenwoordig, met enige regelmaat aangetroffen. Het is echter volstrekt onduidelijk wat het dier nou specifiek nodig heeft en hoe het echt met hem gaat. SvI daarom op unknown gezet.</t>
  </si>
  <si>
    <t>2.5: In 2007 is 100 km2 leefgebied gerapporteerd. Dit is met een andere methode vastgesteld, waardoor een directe vergelijking niet meer mogelijk is. De oppervlakte leefgebied is wel echt toegenomen. Het is echter volstrekt onduidelijk wat het dier nou specifiek nodig heeft. Bossen van hoge kwaliteit, maar waar die kwaliteit uit moet bestaan is onduidelijk. De toename in waarnemingen duidt erop dat het bos in NL in zijn algemeenheid kwalitatief voor de soort vooruit gaat, maar dat is het dan ook wel. Het is gewoon een buitengewoon lastige soort (met een erg cryptische leefwijze).</t>
  </si>
  <si>
    <t>De belangrijkste reden waarom de staat van instandhouding is veranderd van matig ongunstig in 2007 naar zeer ongunstig nu is dat de FRP hoger ingeschat is dan in 2007 (was: &gt;0!). Met de huidige FRP zou de beoordeling van de populatie, en daarmee van de soort, in 2007 ook zeer ongunstig zijn geweest.</t>
  </si>
  <si>
    <t>Brandt's vleermuis</t>
  </si>
  <si>
    <t>http://www.natuurgegevens.nl/sites/www.natuurgegevens.nl/files/hr_rapportage/2013/annexB_species/range/png/brandts%20vleermuis_rd_p2_gandata_atl.png</t>
  </si>
  <si>
    <t>Myotis brandtii</t>
  </si>
  <si>
    <r>
      <t>1.200,00km</t>
    </r>
    <r>
      <rPr>
        <vertAlign val="superscript"/>
        <sz val="10"/>
        <color theme="1"/>
        <rFont val="Calibri"/>
        <family val="2"/>
        <scheme val="minor"/>
      </rPr>
      <t>2</t>
    </r>
  </si>
  <si>
    <t>http://www.natuurgegevens.nl/sites/www.natuurgegevens.nl/files/hr_rapportage/2013/annexB_species/frr/png/brandts%20vleermuis_frr.png</t>
  </si>
  <si>
    <r>
      <t>25,00km</t>
    </r>
    <r>
      <rPr>
        <vertAlign val="superscript"/>
        <sz val="10"/>
        <color theme="1"/>
        <rFont val="Calibri"/>
        <family val="2"/>
        <scheme val="minor"/>
      </rPr>
      <t>2</t>
    </r>
  </si>
  <si>
    <t>De expert geeft aan dat het hier gaat om een bossoort die vermoedelijk profiteert van het ouder worden van de bossen en het geintregeerde bosbeheer. Wat betreft leefgebied hebben we echter geen idee waarom de soort zo zeldzaam is.</t>
  </si>
  <si>
    <r>
      <t>30,00km</t>
    </r>
    <r>
      <rPr>
        <vertAlign val="superscript"/>
        <sz val="10"/>
        <color theme="1"/>
        <rFont val="Calibri"/>
        <family val="2"/>
        <scheme val="minor"/>
      </rPr>
      <t>2</t>
    </r>
  </si>
  <si>
    <t>2.3: In 2007 is een range gerapporteerd van 400km2. De trend is bepaald m.b.v. een Chi-kwadraat toets waarin de situatie uit de vorige rapportageperiode is vergeleken met de huidige. Deze toont een significante toename. Echter de expert geeft aan dat deze te wijten is aan een betere inventarisatiemethode en toegenomen data en kennis. De soort wordt beter herkend en er wordt veel meer met mistnetten gevangen. Daarin treffen we de soort tegenwoordig wel vaker aan.</t>
  </si>
  <si>
    <t>2.4: In 2007 is een populatiegrootte geschat tussen de 25 en 125. Er is geen NEM trend. De expert geeft aan dat door gebruik van mistnetten en meer personen die de soort kunnen herkennen het aantal waarnemingen toegenomen is.</t>
  </si>
  <si>
    <t>2.5: In 2007 is 100 km2 leefgebied gerapporteerd. Dit is met een andere methode vastgesteld, waardoor een directe vergelijking niet meer mogelijk is. De oppervlakte leefgebied is wel echt toegenomen.</t>
  </si>
  <si>
    <t>De belangrijkste reden waarom de staat van instandhouding is veranderd van onbekend in 2007 naar zeer ongunstig nu is dat de FRR en FRP hoger ingeschat zijn dan in 2007. Ondanks de toename komt de soort daardoor onder de FRV uit. Met de huidige FRR en FRP zouden de beoordelingen van range en populatie, en daarmee van de soort, in 2007 ook zeer ongunstig zijn geweest.</t>
  </si>
  <si>
    <t>Brede geelgerande waterroofkever</t>
  </si>
  <si>
    <t>overige geleedpotigen</t>
  </si>
  <si>
    <t>http://www.natuurgegevens.nl/sites/www.natuurgegevens.nl/files/hr_rapportage/2013/annexB_species/range/png/brede_geelgerande_waterroofkever_rd_p2.png</t>
  </si>
  <si>
    <t>Dytiscus latissimus</t>
  </si>
  <si>
    <t>Bram Koese</t>
  </si>
  <si>
    <r>
      <t>100,00km</t>
    </r>
    <r>
      <rPr>
        <vertAlign val="superscript"/>
        <sz val="10"/>
        <color theme="1"/>
        <rFont val="Calibri"/>
        <family val="2"/>
        <scheme val="minor"/>
      </rPr>
      <t>2</t>
    </r>
  </si>
  <si>
    <t>http://www.natuurgegevens.nl/sites/www.natuurgegevens.nl/files/hr_rapportage/2013/annexB_species/frr/png/brede%20geelgerande%20waterroofkever_frr.png</t>
  </si>
  <si>
    <r>
      <t>4,00km</t>
    </r>
    <r>
      <rPr>
        <vertAlign val="superscript"/>
        <sz val="10"/>
        <color theme="1"/>
        <rFont val="Calibri"/>
        <family val="2"/>
        <scheme val="minor"/>
      </rPr>
      <t>2</t>
    </r>
  </si>
  <si>
    <t>De expert geeft aan dat de kwaliteit van de habitat in de drie vennen waar de soort voorkomt goed is. De kwaliteit van de habitat buiten de verspreiding van de soort is onvoldoende.</t>
  </si>
  <si>
    <r>
      <t>5,00km</t>
    </r>
    <r>
      <rPr>
        <vertAlign val="superscript"/>
        <sz val="10"/>
        <color theme="1"/>
        <rFont val="Calibri"/>
        <family val="2"/>
        <scheme val="minor"/>
      </rPr>
      <t>2</t>
    </r>
  </si>
  <si>
    <t>2.3: In 2007 is een range gerapporteerd van 200km2. De echte trend is onzeker, omdat er in het verleden te weinig onderzoek is gedaan. Wel is de achteruitgang van 200 naar 100km2 reël. De soort is in 2006 nog in het Zandveen (Dwingeloo) gevangen, daarna nooit meer, ondanks zeer intensieve bemonstering. </t>
  </si>
  <si>
    <t>2.4: bij de rapportage van 2007 is gerapporteerd in locaties, nu in volwassen exemplaren. Dit veroorzaakt het verschil.</t>
  </si>
  <si>
    <t>2.5: De expert geeft aan dat de trende voor dit punt (2.5.6.) stabiel is. Het verschil met de vorige rapportage (toen werd een oppervlakte van 1km2 gegeven) komt door betere kennis en een andere methode.</t>
  </si>
  <si>
    <t>De belangrijkste reden waarom de staat van instandhouding is veranderd van onbekend in 2007 naar zeer ongunstig nu is dat de beoordeling van range en populatie nu getoetst is aan de FRV's. Range en populatie hadden in 2007 ook al zeer ongunstig gescoord kunnen hebben, want FRR en FRP waren beiden &gt;&gt;huidig. Door betere kennis is het nu mogelijk die beoordeling inderdaad te maken. Ook de nieuwe methode voor toekomstperspectief, waarbij gekeken wordt of de FRV's binnen 12 jaar overschreden zullen worden, kon toegepast worden, waardoor ook die op zeer ongunstig komt.</t>
  </si>
  <si>
    <t>= = stable</t>
  </si>
  <si>
    <t>Bruine kikker</t>
  </si>
  <si>
    <t>http://www.natuurgegevens.nl/sites/www.natuurgegevens.nl/files/hr_rapportage/2013/annexB_species/range/png/bruinekikker_rd_p2.png</t>
  </si>
  <si>
    <t>Rana temporaria</t>
  </si>
  <si>
    <r>
      <t>42.900,00km</t>
    </r>
    <r>
      <rPr>
        <vertAlign val="superscript"/>
        <sz val="10"/>
        <color theme="1"/>
        <rFont val="Calibri"/>
        <family val="2"/>
        <scheme val="minor"/>
      </rPr>
      <t>2</t>
    </r>
  </si>
  <si>
    <t>http://www.natuurgegevens.nl/sites/www.natuurgegevens.nl/files/hr_rapportage/2013/annexB_species/frr/png/bruine%20kikker_frr.png</t>
  </si>
  <si>
    <r>
      <t>6.530,00km</t>
    </r>
    <r>
      <rPr>
        <vertAlign val="superscript"/>
        <sz val="10"/>
        <color theme="1"/>
        <rFont val="Calibri"/>
        <family val="2"/>
        <scheme val="minor"/>
      </rPr>
      <t>2</t>
    </r>
  </si>
  <si>
    <t>wijdverspreide soort met weinig specifieke eisen.</t>
  </si>
  <si>
    <r>
      <t>6.740,00km</t>
    </r>
    <r>
      <rPr>
        <vertAlign val="superscript"/>
        <sz val="10"/>
        <color theme="1"/>
        <rFont val="Calibri"/>
        <family val="2"/>
        <scheme val="minor"/>
      </rPr>
      <t>2</t>
    </r>
  </si>
  <si>
    <t>2.3: In 2007 is een range gerapporteerd van 41.000km2. De trend is bepaald met behulp van occupancy modellen. Er is geen significante trend. De expert geeft aan dat de range in de periode 2001-2011 niet aan belangrijke veranderingen onderhevig is geweest en dat de trend op stabiel kan worden gezet. De huidige range is met 42900km2 iets groter dan de FRR. </t>
  </si>
  <si>
    <t>2.4: In 2007 is de populatiegrootte geschat tussen de 1,5 en 20 miljoen. De trend in het NEM over de periode 1997-2011 is stabiel. Het verschil tussen beide rapportages is te wijten aan een andere, betere methode van populatieschatting.</t>
  </si>
  <si>
    <t>2.5: In 2007 is 4588 km2 leefgebied gerapporteerd. De trend is stabiel, het verschil komt door meer data en betere kennis.</t>
  </si>
  <si>
    <t>Bruinvis</t>
  </si>
  <si>
    <t>http://www.natuurgegevens.nl/sites/www.natuurgegevens.nl/files/hr_rapportage/2013/annexB_species/range/png/bruinvis_rd_p2.png</t>
  </si>
  <si>
    <t>Phocoena phocoena</t>
  </si>
  <si>
    <t>Meike Scheidat</t>
  </si>
  <si>
    <t>MATL</t>
  </si>
  <si>
    <r>
      <t>69.800,00km</t>
    </r>
    <r>
      <rPr>
        <vertAlign val="superscript"/>
        <sz val="10"/>
        <color theme="1"/>
        <rFont val="Calibri"/>
        <family val="2"/>
        <scheme val="minor"/>
      </rPr>
      <t>2</t>
    </r>
  </si>
  <si>
    <t>http://www.natuurgegevens.nl/sites/www.natuurgegevens.nl/files/hr_rapportage/2013/annexB_species/frr/png/bruinvis_rd_p2_frr.png</t>
  </si>
  <si>
    <t>Maatregelen die uitgevoerd worden voor verbeteren van kwaliteit leefgebied (visserij) moeten hun effect nog bewijzen.</t>
  </si>
  <si>
    <t>In 2007 is een range gerapporteerd van 63000 km2. Dit is met een andere methode gedaan, waardoor beide perioden niet vergelijkbaar zijn.</t>
  </si>
  <si>
    <t>Tegenwoordig komen van september tot en met april duizenden bruinvissen in de kustwateren. In ieder geval de laatste tien jaar worden ook jonge kalfjes waargenomen, wat suggereert dat de soort in Nederlandse wateren reproduceert.</t>
  </si>
  <si>
    <t>De dichtheid bruinvissen in 1994, gebaseerd op ‘shipbased visual survey’, bedroeg 0,7 bruinvis per km2 (Reinders et al., 2005). Als we deze dichtheid ook aanhouden voor het Nederlands Continentaal Plat (NCP), dat 57000 km2 groot is, dan betekent dit dat er in 1994 ongeveer 40000 bruinvissen in Nederland voorkwamen.</t>
  </si>
  <si>
    <t>In 2007 is de populatiegrootte geschat tussen de 15000 en 30000 individuen. De expert geeft aan dat er geen trend analyse voor de populatie worden uitgevoerd. Wel zijn er tellingen langs de kust en daaruit lijkt ogenschijnlijk dat het aantal waarnemingen gemiddeld langs de kust toeneemt. Ook verder van de kust zijn bruinvissen nu talrijk. Een drietal tellingen vanuit vliegtuigen in 2010-2011 laat zien dat er in juli 2010 circa 26.000, in oktober/november 2010 30.000 en in maart 2011 zo'n 86.000 bruinvissen in het Nederlands deel van de Noordzee verbleven. In maart 2012 werden 66.000 bruinvissen in het Nederlands deel van de Noordzee.</t>
  </si>
  <si>
    <t>(Bron: webpagina: CBS, PBL, Wageningen UR (2013). Bruinvis langs de Nederlandse kust, 1970 - 2011 (indicator 1250, versie 04, 16 juli 2013). www.compendiumvoordeleefomgeving.nl. CBS, Den Haag; Planbureau voor de Leefomgeving, Den Haag/Bilthoven en Wageningen UR, Wageningen. http://www.compendiumvoordeleefomgeving.nl/indicatoren/nl1250-Bruinvis-langs-de-Nederlandse-kust.html?i=4-32).</t>
  </si>
  <si>
    <t>Met de aantallen die zijn geteld in het voorjaar 2011 en 2012 komt het aantal bruinvissen ruim boven de FRP van 40.000 bruinvissen en kan daarmee als gunstig worden beoordeelt. Bij de getallen die worden weergegeven bij de minimum en maximum populatiegrootte gaat het om een populatieschatting die gebaseerd is op de tellingen. De variatie in de minimum en maximum populatie wordt vooral veroorzaakt door de variatie in de verschillende seizoenen en omdat er niet elk jaar wordt geteld en ook wordt niet altijd het hetzelfde aantal telrondes gehandhaafd.</t>
  </si>
  <si>
    <t>Bunzing</t>
  </si>
  <si>
    <t>http://www.natuurgegevens.nl/sites/www.natuurgegevens.nl/files/hr_rapportage/2013/annexB_species/range/png/bunzing_rd_p2_gandata_atl.png</t>
  </si>
  <si>
    <t>Mustela putorius</t>
  </si>
  <si>
    <r>
      <t>39.600,00km</t>
    </r>
    <r>
      <rPr>
        <vertAlign val="superscript"/>
        <sz val="10"/>
        <color theme="1"/>
        <rFont val="Calibri"/>
        <family val="2"/>
        <scheme val="minor"/>
      </rPr>
      <t>2</t>
    </r>
  </si>
  <si>
    <t>http://www.natuurgegevens.nl/sites/www.natuurgegevens.nl/files/hr_rapportage/2013/annexB_species/frr/png/bunzing_frr.png</t>
  </si>
  <si>
    <r>
      <t>2.304,00km</t>
    </r>
    <r>
      <rPr>
        <vertAlign val="superscript"/>
        <sz val="10"/>
        <color theme="1"/>
        <rFont val="Calibri"/>
        <family val="2"/>
        <scheme val="minor"/>
      </rPr>
      <t>2</t>
    </r>
  </si>
  <si>
    <t>bad</t>
  </si>
  <si>
    <t>De expert geeft aan dat de habitatkwaliteit voor de bunzing sterk achteruit is gegaan, voornamelijk door habitatverlies (Infrastrucctuur, woningbouw, intensivering agrarisch gebied) en het verdwijnen van allerlei kleinschalige landschapselementen (verbinding en verblijfhabitat)</t>
  </si>
  <si>
    <r>
      <t>3.188,00km</t>
    </r>
    <r>
      <rPr>
        <vertAlign val="superscript"/>
        <sz val="10"/>
        <color theme="1"/>
        <rFont val="Calibri"/>
        <family val="2"/>
        <scheme val="minor"/>
      </rPr>
      <t>2</t>
    </r>
  </si>
  <si>
    <t>2.4: De bunzing heeft een echt dalende trend, het hogere aantal dieren in de huidige rapportage komt door betere kennis.</t>
  </si>
  <si>
    <t>2.5: In 2007 is 18400 km2 leefgebied gerapporteerd. Dit is met een andere methode vastgesteld, waardoor een directe vergelijking niet meer mogelijk is. De oppervlakte leefgebied is wel echt afgenomen.</t>
  </si>
  <si>
    <t>Hoewel de soort achteruit gaat is een belangrijke reden waarom de staat van instandhouding is veranderd van matig ongunstig in 2007 naar zeer ongunstig nu dat de FRP nu hoger ingeschat is dan in 2007. Met de huidige FRP zou de beoordeling van de populatie, en daarmee van de soort, in 2007 ook zeer ongunstig zijn geweest.</t>
  </si>
  <si>
    <t>De belangrijkste reden waarom het toekomstperspectief is veranderd van matig ongunstig naar zeer ongunstig nu is de nieuwe methode waarbij gekeken wordt of de FRV's binnen 12 jaar overschreden zullen worden. Vanwege de verhoogde FRP is de inschatting dat dat niet gaat gebeuren.</t>
  </si>
  <si>
    <t>- = declining</t>
  </si>
  <si>
    <t>Donker pimpernelblauwtje</t>
  </si>
  <si>
    <t>dagvlinders</t>
  </si>
  <si>
    <t>http://www.natuurgegevens.nl/sites/www.natuurgegevens.nl/files/hr_rapportage/2013/annexB_species/range/png/donker_pimpernelblauwtje_rd_p2.png</t>
  </si>
  <si>
    <t>Maculinea nausithous</t>
  </si>
  <si>
    <t>Irma Wynhoff</t>
  </si>
  <si>
    <r>
      <t>200,00km</t>
    </r>
    <r>
      <rPr>
        <vertAlign val="superscript"/>
        <sz val="10"/>
        <color theme="1"/>
        <rFont val="Calibri"/>
        <family val="2"/>
        <scheme val="minor"/>
      </rPr>
      <t>2</t>
    </r>
  </si>
  <si>
    <t>http://www.natuurgegevens.nl/sites/www.natuurgegevens.nl/files/hr_rapportage/2013/annexB_species/frr/png/donker%20pimpernelblauwtje_frr.png</t>
  </si>
  <si>
    <r>
      <t>3,00km</t>
    </r>
    <r>
      <rPr>
        <vertAlign val="superscript"/>
        <sz val="10"/>
        <color theme="1"/>
        <rFont val="Calibri"/>
        <family val="2"/>
        <scheme val="minor"/>
      </rPr>
      <t>2</t>
    </r>
  </si>
  <si>
    <t>In Brabant is de kwaliteit van de habitat achteruitgegaan door enerzijds vegetatieontwikkeling en anderzijds foutief beheer. In Limburg is de restpopulatie beperkt tot lijnvormige elementen (bermen) en daarmee intrinsiek kwetsbaar (Jansen et al., 2012).</t>
  </si>
  <si>
    <r>
      <t>16,00km</t>
    </r>
    <r>
      <rPr>
        <vertAlign val="superscript"/>
        <sz val="10"/>
        <color theme="1"/>
        <rFont val="Calibri"/>
        <family val="2"/>
        <scheme val="minor"/>
      </rPr>
      <t>2</t>
    </r>
  </si>
  <si>
    <t>2.3: In 2007 is een range gerapporteerd van 500km2. De trend is bepaald met behulp van occupancy modellen. Deze laten een significante daling zien. Er is sprake van een echte afname. Als gevolg van foutief beheer en ongewenste vegetatieontwikkelingen is de soort in het Brabantse deel van zijn verspreidingsgebied verdwenen (Wynhoff, 2008).</t>
  </si>
  <si>
    <t>2.4: In 2007 is een populatiegrootte geschat tussen de 50 en 120 individuen. De populatietrend in het NEM laat een sterke toename zien over de periode 2001-2011. Er is sprake van een echte toename. Terwijl de populatie in Brabant is verdwenen rond 2006, is de populatie in Limburg gegroeid tot 2010, daarna is hij weer afgenomen tot ruim 100 in 2012.</t>
  </si>
  <si>
    <t>2.5: In 2007 is een zeer ruwe schatting gemaakt van het leefgebied, namelijk zo klein als mogelijk. Nu is het leefgebied gelijk gesteld aan het aantal km-hokken waar de soort voorkomt. Ook dit is een ruwe benadering. In werkelijkheid is er sprake van een echte achteruitgang in leefgebied.</t>
  </si>
  <si>
    <t>Drijvende waterweegbree</t>
  </si>
  <si>
    <t>planten</t>
  </si>
  <si>
    <t>http://www.natuurgegevens.nl/sites/www.natuurgegevens.nl/files/hr_rapportage/2013/annexB_species/range/png/drijvendewwbreer_rd_p2.png</t>
  </si>
  <si>
    <t>Luronium natans</t>
  </si>
  <si>
    <t>Baudewijn Odé</t>
  </si>
  <si>
    <r>
      <t>7.100,00km</t>
    </r>
    <r>
      <rPr>
        <vertAlign val="superscript"/>
        <sz val="10"/>
        <color theme="1"/>
        <rFont val="Calibri"/>
        <family val="2"/>
        <scheme val="minor"/>
      </rPr>
      <t>2</t>
    </r>
  </si>
  <si>
    <t>http://www.natuurgegevens.nl/sites/www.natuurgegevens.nl/files/hr_rapportage/2013/annexB_species/frr/png/drijvende%20waterweegbree_frr_0.png</t>
  </si>
  <si>
    <r>
      <t>134,00km</t>
    </r>
    <r>
      <rPr>
        <vertAlign val="superscript"/>
        <sz val="10"/>
        <color theme="1"/>
        <rFont val="Calibri"/>
        <family val="2"/>
        <scheme val="minor"/>
      </rPr>
      <t>2</t>
    </r>
  </si>
  <si>
    <t>Drijvende waterweegbree komt voor in (zand)sloten, vennen en beken. Gedijt bij dynamiek in het systeem, peilfluctuaties, maar kan slecht tegen eutrofiering en verzuring. Vooral in Noord-Brabant gaat de kwaliteit van het habitat achteruit (Lucassen et. al., 2007).</t>
  </si>
  <si>
    <r>
      <t>238,00km</t>
    </r>
    <r>
      <rPr>
        <vertAlign val="superscript"/>
        <sz val="10"/>
        <color theme="1"/>
        <rFont val="Calibri"/>
        <family val="2"/>
        <scheme val="minor"/>
      </rPr>
      <t>2</t>
    </r>
  </si>
  <si>
    <t>2.3: In 2007 is een range gerapporteerd van 7900km2. In de NDFF zitten nu maar gegevens van 53 hokken van 10x10km, dit getal is dan ook gebruikt om te vergelijken met de huidige verspreiding. De chi-kwadraat toets geeft geen significante verandering aan in de range van drijvende waterweegbree (p=0,06). Echter, de expert vindt de daling in het aantal hokken van 10x10km wel reëel. Daarom is de trend in range aangepast naar dalend (-).  Er is sprake van een echte afname. Ook is de huidige periode onderbemonsterd.</t>
  </si>
  <si>
    <t>2.4: In 2007 is de populatiegrootte geschat tussen de 4.500 en 45.000 individuen. Het verschil tussen beide rapportages is te wijten aan een andere, betere methode van populatieschatting. Er is sprake van een echte afname.</t>
  </si>
  <si>
    <t>2.5: 2.5: In 2007 is 450 km2 leefgebied gerapporteerd. Dit is met een andere methode vastgesteld, waardoor een directe vergelijking niet meer mogelijk is. De oppervlakte leefgebied is dalend. Ook wordt er tegenwoordig intensiever gezocht.</t>
  </si>
  <si>
    <t>Hoewel de soort achteruit gaat is een belangrijke reden waarom de staat van instandhouding is veranderd van matig ongunstig in 2007 naar zeer ongunstig nu dat de FRR nu hoger ingeschat is dan in 2007. Met de huidige FRR zou de beoordeling van de range, en daarmee van de soort, in 2007 ook zeer ongunstig zijn geweest.</t>
  </si>
  <si>
    <t>Europese rivierkreeft</t>
  </si>
  <si>
    <t>http://www.natuurgegevens.nl/sites/www.natuurgegevens.nl/files/hr_rapportage/2013/annexB_species/range/png/europeserivierkreeft.png</t>
  </si>
  <si>
    <t>Astacus astacus</t>
  </si>
  <si>
    <t>http://www.natuurgegevens.nl/sites/www.natuurgegevens.nl/files/hr_rapportage/2013/annexB_species/frr/png/europese%20rivierkreeft_frr.png</t>
  </si>
  <si>
    <r>
      <t>1,00km</t>
    </r>
    <r>
      <rPr>
        <vertAlign val="superscript"/>
        <sz val="10"/>
        <color theme="1"/>
        <rFont val="Calibri"/>
        <family val="2"/>
        <scheme val="minor"/>
      </rPr>
      <t>2</t>
    </r>
  </si>
  <si>
    <t>De habitat op warnsborn betreft een schaatsvijver met daarop een bron (buffering). De structuur in de vorm van oeverbegroeiing evenals bomen langs het water (beschaduwing) is goed. </t>
  </si>
  <si>
    <t>Fint</t>
  </si>
  <si>
    <t>http://www.natuurgegevens.nl/sites/www.natuurgegevens.nl/files/hr_rapportage/2013/annexB_species/range/png/fint_rd_p2.png</t>
  </si>
  <si>
    <t>Alosa fallax</t>
  </si>
  <si>
    <t>http://www.natuurgegevens.nl/sites/www.natuurgegevens.nl/files/hr_rapportage/2013/annexB_species/frr/png/fint_rd_p2_frr.png</t>
  </si>
  <si>
    <t>Het belangrijkste leefgebied voor de Fint bestaat uit Eems-Dollard, zoetwatergetijdegebied Biesbosch en Zeeuwse Delta. Gebiedeben met potentie om te paaien mits het paaihabitat wordt hersteld. Echter het leefgebied vestaat ook uit de wateren waar de vissen door heen trekken. Gesteld wordt dat 50% van de range genomen wordt voor area estimation voor leefgebied. Dit komt neer op 5800 km2.</t>
  </si>
  <si>
    <r>
      <t>0,00km</t>
    </r>
    <r>
      <rPr>
        <vertAlign val="superscript"/>
        <sz val="10"/>
        <color theme="1"/>
        <rFont val="Calibri"/>
        <family val="2"/>
        <scheme val="minor"/>
      </rPr>
      <t>2</t>
    </r>
  </si>
  <si>
    <t>In 2007 is een range gerapporteerd van 11.700km2. De huidige rapportage betreft 12.300 km. O.a. Markermeer en de Zeeuwse Delta is opgenomen. De expert geeft aan dat dit ook had moeten gebeuren in 2007 (ommissie).</t>
  </si>
  <si>
    <t>In 2007 is de populatiegrootte geschat tussen de 3000 en 60.000 individuen door de expert 1. De huidige schatting is door expert 2 bepaald. Ondanks het grote verschil in geschatte populatiegrootte schat de huidige expert toch een stabiele trend in. Dit heeft te maken met verschillen in het interpreteren van verspreidingsbeelden in combinatie met volwassen finten die in Nederland paaien, een afwijkende methode dus.</t>
  </si>
  <si>
    <t>Franjestaart</t>
  </si>
  <si>
    <t>http://www.natuurgegevens.nl/sites/www.natuurgegevens.nl/files/hr_rapportage/2013/annexB_species/range/png/franjestaart_rd_p2.png</t>
  </si>
  <si>
    <t>Myotis nattereri</t>
  </si>
  <si>
    <r>
      <t>16.800,00km</t>
    </r>
    <r>
      <rPr>
        <vertAlign val="superscript"/>
        <sz val="10"/>
        <color theme="1"/>
        <rFont val="Calibri"/>
        <family val="2"/>
        <scheme val="minor"/>
      </rPr>
      <t>2</t>
    </r>
  </si>
  <si>
    <t>http://www.natuurgegevens.nl/sites/www.natuurgegevens.nl/files/hr_rapportage/2013/annexB_species/frr/png/franjestaart_frr.png</t>
  </si>
  <si>
    <r>
      <t>330,00km</t>
    </r>
    <r>
      <rPr>
        <vertAlign val="superscript"/>
        <sz val="10"/>
        <color theme="1"/>
        <rFont val="Calibri"/>
        <family val="2"/>
        <scheme val="minor"/>
      </rPr>
      <t>2</t>
    </r>
  </si>
  <si>
    <t>Algemeen voorkomende soort die weinig eisen stelt aan zijn leefgebied.</t>
  </si>
  <si>
    <r>
      <t>366,00km</t>
    </r>
    <r>
      <rPr>
        <vertAlign val="superscript"/>
        <sz val="10"/>
        <color theme="1"/>
        <rFont val="Calibri"/>
        <family val="2"/>
        <scheme val="minor"/>
      </rPr>
      <t>2</t>
    </r>
  </si>
  <si>
    <t>2.3: In 2007 is een range gerapporteerd van 11900km2. De trend is bepaald m.b.v. een Chi-kwadraat toets waarin de situatie uit de vorige rapportageperiode is vergeleken met de huidige. De trend is niet significant. De expert geeft aan dat de soort toeneemt, vooral in West Nederland.</t>
  </si>
  <si>
    <t>2.4: De populatietrend uit het NEM laat een sterke toename zien. In 2007 is een populatiegrootte geschat tussen de 2500 en 3000 vrouwtjes (5000-6000 volwassen individuen, de sexratio is 1). Er is sprake van een echte toename.</t>
  </si>
  <si>
    <t>2.5: In 2007 is 2775 km2 leefgebied gerapporteerd. Dit is met een andere methode vastgesteld, waardoor een directe vergelijking niet meer mogelijk is. De oppervlakte leefgebied is wel echt toegenomen.</t>
  </si>
  <si>
    <t>Gaffellibel</t>
  </si>
  <si>
    <t>libellen</t>
  </si>
  <si>
    <t>http://www.natuurgegevens.nl/sites/www.natuurgegevens.nl/files/hr_rapportage/2013/annexB_species/range/png/gaffellibel_rd_p2_0.png</t>
  </si>
  <si>
    <t>Ophiogomphus cecilia</t>
  </si>
  <si>
    <t>Tim Termaat</t>
  </si>
  <si>
    <r>
      <t>600,00km</t>
    </r>
    <r>
      <rPr>
        <vertAlign val="superscript"/>
        <sz val="10"/>
        <color theme="1"/>
        <rFont val="Calibri"/>
        <family val="2"/>
        <scheme val="minor"/>
      </rPr>
      <t>2</t>
    </r>
  </si>
  <si>
    <t>http://www.natuurgegevens.nl/sites/www.natuurgegevens.nl/files/hr_rapportage/2013/annexB_species/frr/png/gaffellibel_frr.png</t>
  </si>
  <si>
    <r>
      <t>19,00km</t>
    </r>
    <r>
      <rPr>
        <vertAlign val="superscript"/>
        <sz val="10"/>
        <color theme="1"/>
        <rFont val="Calibri"/>
        <family val="2"/>
        <scheme val="minor"/>
      </rPr>
      <t>2</t>
    </r>
  </si>
  <si>
    <t>De waterkwaliteit van Roer en Swalm zijn de laatste tijd duidelijk vooruit gegaan. Ook is er in meer detail geinventariseerd, waardoor de soort ook op meer plekken gevonden is op km2 schaal.</t>
  </si>
  <si>
    <r>
      <t>23,00km</t>
    </r>
    <r>
      <rPr>
        <vertAlign val="superscript"/>
        <sz val="10"/>
        <color theme="1"/>
        <rFont val="Calibri"/>
        <family val="2"/>
        <scheme val="minor"/>
      </rPr>
      <t>2</t>
    </r>
  </si>
  <si>
    <t>2.3: In 2007 is een range gerapporteerd van 200km2. De trend is bepaald met behulp van occupancy modellen. Deze laten een toename zien, maar niet significant. Volgens de expert is er sprake van een echte uitbreiding. Overigens is het hok in de Groote Peel vermoedelijk gebaseerd op een zwerver.</t>
  </si>
  <si>
    <t>2.4: In 2007 is een populatiegrootte geschat tussen de 100 en 1000 individuen. Vermoedelijk was dat destijds een onderschatting. De populatietrend (NEM), die veel minder afhankelijk is van onderzoeksinspanning, toont een matige toename. Er is sprake van een echte toename. Deze soort breidt zich de laatste jaren uit en wordt ook talrijker. Bovendien wordt de soort ook steeds meer gericht gezocht (betere kennis).</t>
  </si>
  <si>
    <t>2.5: Er is sprake van een echte uitbreiding, de kwaliteit van het leefgebied is vooruit gegaan en er is in meer detail geinventariseerd.</t>
  </si>
  <si>
    <t>Geel schorpioenmos</t>
  </si>
  <si>
    <t>http://www.natuurgegevens.nl/sites/www.natuurgegevens.nl/files/hr_rapportage/2013/annexB_species/range/png/geelschorpioenmos_rd_p2.png</t>
  </si>
  <si>
    <t>Drepanocladus vernicosus</t>
  </si>
  <si>
    <t>Hamatocaulis vernicosus</t>
  </si>
  <si>
    <t>Laurens Sparrius</t>
  </si>
  <si>
    <r>
      <t>300,00km</t>
    </r>
    <r>
      <rPr>
        <vertAlign val="superscript"/>
        <sz val="10"/>
        <color theme="1"/>
        <rFont val="Calibri"/>
        <family val="2"/>
        <scheme val="minor"/>
      </rPr>
      <t>2</t>
    </r>
  </si>
  <si>
    <t>http://www.natuurgegevens.nl/sites/www.natuurgegevens.nl/files/hr_rapportage/2013/annexB_species/frr/png/geel%20schorpioenmos_frr_0.png</t>
  </si>
  <si>
    <t>area - area coverd by population in m2</t>
  </si>
  <si>
    <r>
      <t>8,00km</t>
    </r>
    <r>
      <rPr>
        <vertAlign val="superscript"/>
        <sz val="10"/>
        <color theme="1"/>
        <rFont val="Calibri"/>
        <family val="2"/>
        <scheme val="minor"/>
      </rPr>
      <t>2</t>
    </r>
  </si>
  <si>
    <t>De expert geeft aan dat daar waar geelschorpioenmos voorkomt de habitatkwaliteit goed is. Echter binnen de hele range waar de soort zou kunnen voorkomen is de kwaliteit van de habitat wisselend.</t>
  </si>
  <si>
    <t>2.3: In 2007 is een range gerapporteerd van 100km2. Er kan geen trend worden vastgesteld mbv. de Chi kwadraat toets. De expert geeft aan dat in de periode 2004 - 2010 de range is verdubbeld. Dit is een echte uitbreiding.</t>
  </si>
  <si>
    <t>2.4: In 2007 is de populatiegrootte niet gerapporteerd in area in m2. Een directe vergelijking is dan ook niet mogelijk. Wel schat de expert in dat de populatie is toegenomen. Ook is het aantal locaties toegenomen van 1 naar 2. De verandering wordt verder veroorzaakt door het gebruik van een andere eenheid.</t>
  </si>
  <si>
    <t>2.5: De nieuw ontdekte vindplaatsen zijn allemaal heel klein, er is sprake van recente maatregelen voor verbetering van de hydrologie. Het is dus waarschijnlijk dat de soort zich recent heeft gevestigd, hoewel de ontdekking later is geweest dat het daadwerkelijke moment van vestigen. De toename van 2007 naar nu is dus een echte toename. Het leefgebied groeit ook binnen de huidige range.</t>
  </si>
  <si>
    <t>Geelbuikvuurpad</t>
  </si>
  <si>
    <t>http://www.natuurgegevens.nl/sites/www.natuurgegevens.nl/files/hr_rapportage/2013/annexB_species/range/png/geelbuikvuurpad_rd_p2_0.png</t>
  </si>
  <si>
    <t>Bombina variegata</t>
  </si>
  <si>
    <t>http://www.natuurgegevens.nl/sites/www.natuurgegevens.nl/files/hr_rapportage/2013/annexB_species/frr/png/geelbuikvuurpad_rd_p2_frr.png</t>
  </si>
  <si>
    <t>Het habitat is goed in beeld echter de kwaliteit en schaal is nog niet voldoende om het minimale aantal van 3000 volwassen dieren te herbergen.</t>
  </si>
  <si>
    <t>2.3: De range in Zuid-Limburg is van 1 10*10 km hok toegenomen naar 4 hokken. De trend is vastgesteld met occupancymodellen, ook deze laten een significante toename zien. Dit komt voornamelijk door de herintroducties die de laatste jaren hebben plaats gevonden. Er is dus sprake van een echte toename.</t>
  </si>
  <si>
    <t>2.4: In 2007 is een populatiegrootte geschat tussen de 50 en 175 individuen. De populatietrend uit het NEM laat een sterke toename zien. Expert geeft aan dat de toename voor een belangrijk deel is te wijten aan verbeterd beheer en recente herintroducties. Er is sprake van een echte toename. Bovendien kent de soort sterke fluctuaties. Er zijn zeker nog slechte jaren en flinke fluctuaties binnen individuele subpopulaties. </t>
  </si>
  <si>
    <t>2.5: In 2007 is 1 km2 leefgebied gerapporteerd. Dit is met een andere methode vastgesteld, waardoor een directe vergelijking niet meer mogelijk is. De oppervlakte leefgebied is wel echt toegenomen.</t>
  </si>
  <si>
    <t>2.6 en 2.7:</t>
  </si>
  <si>
    <t>C01.07 Mining: het staken van exploitatie van dagbouwgroeves zorgt voor razendsnel verdwijnen van de habitat. De soort is in Nederland nagenoeg alleen nog te vinden in zulke groeves. Echter na expotatie bestaat het gevaar uit het aanbrengen van een afdicht- c.q. leeflaag bestaande uit ongeschikt materiaal (o.a. klei), danwel het verlies aan bijna elke vorm van dynamiek met snelle successie tot gevolg. Hierdoor verdwijnt ook het habitat van de geelbuik.</t>
  </si>
  <si>
    <t>K05.01 inbreeding: in het recente verleden zijn diverse populaties gedurende meerdere jaren beneden de 20 adulte dieren gekomen, waarvan verwacht werd dat dit tot inbreeding leidde. In de huidge periode probeert men dit een halt toe te roepen door verschillende herintroducties.</t>
  </si>
  <si>
    <t>Gestreepte waterroofkever</t>
  </si>
  <si>
    <t>http://www.natuurgegevens.nl/sites/www.natuurgegevens.nl/files/hr_rapportage/2013/annexB_species/range/png/gestreepte_waterroofkever_rd_p2.png</t>
  </si>
  <si>
    <t>Graphoderus bilineatus</t>
  </si>
  <si>
    <r>
      <t>1.800,00km</t>
    </r>
    <r>
      <rPr>
        <vertAlign val="superscript"/>
        <sz val="10"/>
        <color theme="1"/>
        <rFont val="Calibri"/>
        <family val="2"/>
        <scheme val="minor"/>
      </rPr>
      <t>2</t>
    </r>
  </si>
  <si>
    <t>http://www.natuurgegevens.nl/sites/www.natuurgegevens.nl/files/hr_rapportage/2013/annexB_species/frr/png/gestreepte%20waterroofkever_frr.png</t>
  </si>
  <si>
    <r>
      <t>48,00km</t>
    </r>
    <r>
      <rPr>
        <vertAlign val="superscript"/>
        <sz val="10"/>
        <color theme="1"/>
        <rFont val="Calibri"/>
        <family val="2"/>
        <scheme val="minor"/>
      </rPr>
      <t>2</t>
    </r>
  </si>
  <si>
    <t>De expert geeft aan dat de habitatkwaliteit zeer verschillend is. Met name het areaal buiten Natura2000-gebieden staan onder druk wat betreft de kwaliteit.</t>
  </si>
  <si>
    <r>
      <t>85,00km</t>
    </r>
    <r>
      <rPr>
        <vertAlign val="superscript"/>
        <sz val="10"/>
        <color theme="1"/>
        <rFont val="Calibri"/>
        <family val="2"/>
        <scheme val="minor"/>
      </rPr>
      <t>2</t>
    </r>
  </si>
  <si>
    <t>2.4: In 2007 is de populatiegrootte geschat op 38-200 locaties, een andere eenheid dus. Preciese data was alleen bekend voor 28 kmhokken. Daarmee is het niet mogelijk een betrouwbare schatting te maken van eht aantal dieren in 2007. De verandering t.o.v. de vorige keer komt door een andere methode.</t>
  </si>
  <si>
    <t>2.5: In 2007 is 28 km2 leefgebied gerapporteerd. Dit is met een andere methode vastgesteld, waardoor een directe vergelijking niet meer mogelijk is. Door het verspreidingsonderzoek is er meer aandacht gekomen voor deze soort, wat heeft geleid tot een stijging van het aantal bezette kmhokken t.o.v. 2007. De echte trend is onzeker. </t>
  </si>
  <si>
    <t>Gevlekte witsnuitlibel</t>
  </si>
  <si>
    <t>http://www.natuurgegevens.nl/sites/www.natuurgegevens.nl/files/hr_rapportage/2013/annexB_species/range/png/gevlekte_witsnuitlibel_rd_p2_0.png</t>
  </si>
  <si>
    <t>Leucorrhinia pectoralis</t>
  </si>
  <si>
    <r>
      <t>13.300,00km</t>
    </r>
    <r>
      <rPr>
        <vertAlign val="superscript"/>
        <sz val="10"/>
        <color theme="1"/>
        <rFont val="Calibri"/>
        <family val="2"/>
        <scheme val="minor"/>
      </rPr>
      <t>2</t>
    </r>
  </si>
  <si>
    <t>http://www.natuurgegevens.nl/sites/www.natuurgegevens.nl/files/hr_rapportage/2013/annexB_species/frr/png/gevlekte%20witsnuitlibel_frr.png</t>
  </si>
  <si>
    <r>
      <t>301,00km</t>
    </r>
    <r>
      <rPr>
        <vertAlign val="superscript"/>
        <sz val="10"/>
        <color theme="1"/>
        <rFont val="Calibri"/>
        <family val="2"/>
        <scheme val="minor"/>
      </rPr>
      <t>2</t>
    </r>
  </si>
  <si>
    <t>De soort lijkt zijn niche in Nederland uitgebreid te hebben. De onderliggende oorzaken zijn nog niet bekend. Het zal zeker ten dele met een toegenomen waterkwaliteit te maken hebben. Weliswaar heeft de soort last van stikstofdepositie (die in NL trouwens is afgenomen het laatste decennium) en zijn nog niet alle vennen op orde, de situatie is wel drastisch verbeterd.</t>
  </si>
  <si>
    <r>
      <t>320,00km</t>
    </r>
    <r>
      <rPr>
        <vertAlign val="superscript"/>
        <sz val="10"/>
        <color theme="1"/>
        <rFont val="Calibri"/>
        <family val="2"/>
        <scheme val="minor"/>
      </rPr>
      <t>2</t>
    </r>
  </si>
  <si>
    <t>2.3: In 2007 is een range gerapporteerd van 3100km2. De trend is bepaald met behulp van occupancy modellen. Deze laten een significante toename zien. Er is sprake van een echte uitbreiding. De uitbreiding van het aantal hokken waaruit de soort gemeld is, is ook ten dele toe te schrijven aan meer data door het toegenomen aantal libellenwaarnemers.</t>
  </si>
  <si>
    <t>2.4: In 2007 is een populatiegrootte geschat tussen de 1000 en 1500 individuen. De populatietrend uit het NEM laat een matige toename zien. Er is sprake van een echte toename. Het aantal exemplaren wordt nu ook hoger ingeschat omdat er een betere methode voorhanden is voor het schatten van de populatie. Daarnaast is er ook sprake van meer data door meer waarnemers.</t>
  </si>
  <si>
    <t>2.5: De oppervlakte leefgebied (bepaald door het aantal bezette kmhokken) is sterk toegenomen. Dit is deels een echte uitbreiding, maar ook te wijten aan meer gedetailleerde data door meer waarnemers. De soort lijkt zijn niche in Nederland uitgebreid te hebben. De onderliggende oorzaken zijn nog niet bekend. Het zal zeker ten dele met een toegenomen waterkwaliteit te maken hebben. Weliswaar heeft de soort last van stikstofdepositie (die in NL trouwens is afgenomen het laatste decennium) en zijn nog niet alle vennen op orde, de situatie is wel drastisch verbeterd.</t>
  </si>
  <si>
    <t>Gewone dwergvleermuis</t>
  </si>
  <si>
    <t>http://www.natuurgegevens.nl/sites/www.natuurgegevens.nl/files/hr_rapportage/2013/annexB_species/range/png/gewonedwergvleermuis_rd_p2.png</t>
  </si>
  <si>
    <t>Pipistrellus pipistrellus</t>
  </si>
  <si>
    <r>
      <t>43.700,00km</t>
    </r>
    <r>
      <rPr>
        <vertAlign val="superscript"/>
        <sz val="10"/>
        <color theme="1"/>
        <rFont val="Calibri"/>
        <family val="2"/>
        <scheme val="minor"/>
      </rPr>
      <t>2</t>
    </r>
  </si>
  <si>
    <t>http://www.natuurgegevens.nl/sites/www.natuurgegevens.nl/files/hr_rapportage/2013/annexB_species/frr/png/gewone%20dwergvleermuis_frr.png</t>
  </si>
  <si>
    <r>
      <t>6.773,00km</t>
    </r>
    <r>
      <rPr>
        <vertAlign val="superscript"/>
        <sz val="10"/>
        <color theme="1"/>
        <rFont val="Calibri"/>
        <family val="2"/>
        <scheme val="minor"/>
      </rPr>
      <t>2</t>
    </r>
  </si>
  <si>
    <t>De expert geeft aan dat er mogelijke knelpunten kunnen ontstaan bij vergaande isolatie en renovatie van huizen waarbij geen mitigerende maatregelen worden toegepast.</t>
  </si>
  <si>
    <r>
      <t>8.714,00km</t>
    </r>
    <r>
      <rPr>
        <vertAlign val="superscript"/>
        <sz val="10"/>
        <color theme="1"/>
        <rFont val="Calibri"/>
        <family val="2"/>
        <scheme val="minor"/>
      </rPr>
      <t>2</t>
    </r>
  </si>
  <si>
    <t>2.3: In 2007 is een range gerapporteerd van 31000km2. De trend is bepaald m.b.v. een Chi-kwadraat toets waarin de situatie uit de vorige rapportageperiode is vergeleken met de huidige. Hieruit komt een significante toename. De expert geeft aan dat voor het verspreidingsbeeld geldt dat deze stabiel is en dat de toename te wijten is aan meer data. De waarde voor 2007 is te laag.</t>
  </si>
  <si>
    <t>2.4: In 2007 is een populatiegrootte geschat tussen de 150000 en 300000 individuen. Dit is volgens de expert een onderschatting geweest. De expert geeft aan dat ook de populatie stabiel is gebleven en dat het verschil te wijten is aan meer kennis.</t>
  </si>
  <si>
    <t>2.5: In 2007 is 17500 km2 leefgebied gerapporteerd. Dit is met een andere methode vastgesteld, waardoor een directe vergelijking niet meer mogelijk is. De oppervlakte leefgebied is wel echt toegenomen.</t>
  </si>
  <si>
    <t>Gewone grootoorvleermuis</t>
  </si>
  <si>
    <t>http://www.natuurgegevens.nl/sites/www.natuurgegevens.nl/files/hr_rapportage/2013/annexB_species/range/png/gewonegrootoorvleermuis_rd_p2.png</t>
  </si>
  <si>
    <t>Plecotus auritus</t>
  </si>
  <si>
    <r>
      <t>30.400,00km</t>
    </r>
    <r>
      <rPr>
        <vertAlign val="superscript"/>
        <sz val="10"/>
        <color theme="1"/>
        <rFont val="Calibri"/>
        <family val="2"/>
        <scheme val="minor"/>
      </rPr>
      <t>2</t>
    </r>
  </si>
  <si>
    <t>http://www.natuurgegevens.nl/sites/www.natuurgegevens.nl/files/hr_rapportage/2013/annexB_species/frr/png/gewone%20grootoorvleermuis_frr.png</t>
  </si>
  <si>
    <r>
      <t>950,00km</t>
    </r>
    <r>
      <rPr>
        <vertAlign val="superscript"/>
        <sz val="10"/>
        <color theme="1"/>
        <rFont val="Calibri"/>
        <family val="2"/>
        <scheme val="minor"/>
      </rPr>
      <t>2</t>
    </r>
  </si>
  <si>
    <t>De expert geeft aan dat deze soort afhankelijk is van (klein)cultuurlandschap en is gebaat bij diversiteit in het landschap. Dit staat in Nederland nog steeds onder druk. Daarom kwaliteit op matig.</t>
  </si>
  <si>
    <r>
      <t>1.243,00km</t>
    </r>
    <r>
      <rPr>
        <vertAlign val="superscript"/>
        <sz val="10"/>
        <color theme="1"/>
        <rFont val="Calibri"/>
        <family val="2"/>
        <scheme val="minor"/>
      </rPr>
      <t>2</t>
    </r>
  </si>
  <si>
    <t>2.3: De trend is bepaald m.b.v. een Chi-kwadraat toets waarin de situatie uit de vorige rapportageperiode is vergeleken met de huidige. In 2007 is een range gerapporteerd van 27000km2. De expert geeft aan dat er een echte toename is, maar dat er ook beter wordt geinventariseerd.</t>
  </si>
  <si>
    <t>2.4: In 2007 is een populatiegrootte geschat tussen de 4000 en 6000 individuen. Er is sprake van een echte toename. Daarnaast wordt er meer naar gezocht.</t>
  </si>
  <si>
    <t>2.5: In 2007 is 9650 km2 leefgebied gerapporteerd. Dit is met een andere methode vastgesteld, waardoor een directe vergelijking niet meer mogelijk is. De oppervlakte leefgebied is wel echt toegenomen.</t>
  </si>
  <si>
    <t>De belangrijkste reden waarom de staat van instandhouding is veranderd van gunstig in 2007 naar zeer ongunstig nu is dat het leefgebied door de matige kwaliteit op matig ongunstig komt, en daarmee het toekomstperspectief ook. Aangezien er sinds 2007 verbetering is opgetreden kan het leefgebied in 2007 niet gunstig geweest zijn, dus de soort had in 2007 ook matig ongunstig beoordeeld moeten zijn.</t>
  </si>
  <si>
    <t>Gewone zeehond</t>
  </si>
  <si>
    <t>http://www.natuurgegevens.nl/sites/www.natuurgegevens.nl/files/hr_rapportage/2013/annexB_species/range/png/gewzeehond_rd_p2.png</t>
  </si>
  <si>
    <t>Phoca vitulina</t>
  </si>
  <si>
    <t>Sophie Brasseur</t>
  </si>
  <si>
    <r>
      <t>73.300,00km</t>
    </r>
    <r>
      <rPr>
        <vertAlign val="superscript"/>
        <sz val="10"/>
        <color theme="1"/>
        <rFont val="Calibri"/>
        <family val="2"/>
        <scheme val="minor"/>
      </rPr>
      <t>2</t>
    </r>
  </si>
  <si>
    <t>http://www.natuurgegevens.nl/sites/www.natuurgegevens.nl/files/hr_rapportage/2013/annexB_species/frr/png/gewzeehond_rd_p2_frr.png</t>
  </si>
  <si>
    <t>De expert geeft aan dat de beschermingsmaatregelen en herstel een werkelijk succes verhaal is in de huidige rapportage periode, gezien de toename van gewone zeehonden. Voor de huidige rapportage periode wordt ‘quality of habitat’ ook ‘good’ gescoord.</t>
  </si>
  <si>
    <t>2.3: In 2007 is een range gerapporteerd van 72.300km2. Door een andere methode, betere kaart, is de hudige range 73300 km2. Net als de vorige rapportage is de hele NCP bezet.</t>
  </si>
  <si>
    <t>2.4: In 2007 is een populatiegrootte geschat tussen de 4200 en 5500 individuen. Er is sprake van een echte toename.</t>
  </si>
  <si>
    <t>De expert geeft aan dat tijdens de integraletellingen van uit het vliegtuig dat deel van de populatie geteld wordt dat zichtbaar is. Alleen de dieren die op de kant (kustlijn, zandbanken) liggen worden geteld. Door de telling te standariseren in tijd en seizoen stelt dit een robuuste index van de populatie voor (Meesters et al., 2007). Om een populatie schatting te maken moet een correctie factor plaats vinden en deze is gemaakt door Ries (1998).</t>
  </si>
  <si>
    <t>Voor de huidige rapportage periode zijn de daadwerkelijk getelde minimum en maximum aantallen respectievelijk 4.313 dieren en 7.717 dieren. Het gaat hier om de laagste en hoogste jaarmaximum wat is geteld. De expert geeft aan dat circa 66% van de Gewone zeehonden wordt geteld. Een correctiefactor van 33% kan worden gehandhaafd om te komen tot een populatieschatting. Let wel! Het gaat hier dan om een relatieve toename, waarmee de telmethode veranderd. Na het toepassen van de correctiefactor komt de minimum Nederlands deel van de populatie op 6.469 dieren en het maximum 11.576. Afgerond is dit dan een min. van 6.500 en een max. van 11.600 gewone zeehonden. Het Nederlands deel van de populatie tijdens de vorige rapportage periode in 2007 bedroeg: minimum 4.200 – maximum 5.500 gewone zeehonden. Hiermee is in de huidige periode het Nederlands deel van de populatie gegroeid en komt ook boven de gewenste FRP van 2000 dieren uit.</t>
  </si>
  <si>
    <t>2.9 De expert geeft aan zorgen te hebben dat activiteiten in de Waddenzee, Noordzee en Deltagebied eerder en makkelijker worden toegelaten. Activiteiten zoals windmolens, zand- en schelpwinning, visserij en toerisme. Het cumulatieve effect hiervan en de mogelijke effecten op langere termijn kunnen negatief uitpakken voor de Gewone zeehond. Beleid dat moet zorgen dat deze negatieve effecten niet optreden moet nog vastgesteld worden. Daarom is toekomstperspectief (uit voorzorg) als matig ongunstig beoordeeld.</t>
  </si>
  <si>
    <t>Gladde slang</t>
  </si>
  <si>
    <t>reptielen</t>
  </si>
  <si>
    <t>http://www.natuurgegevens.nl/sites/www.natuurgegevens.nl/files/hr_rapportage/2013/annexB_species/range/png/gladde_slang_rd_p2.png</t>
  </si>
  <si>
    <t>Coronella austriaca</t>
  </si>
  <si>
    <r>
      <t>6.700,00km</t>
    </r>
    <r>
      <rPr>
        <vertAlign val="superscript"/>
        <sz val="10"/>
        <color theme="1"/>
        <rFont val="Calibri"/>
        <family val="2"/>
        <scheme val="minor"/>
      </rPr>
      <t>2</t>
    </r>
  </si>
  <si>
    <t>http://www.natuurgegevens.nl/sites/www.natuurgegevens.nl/files/hr_rapportage/2013/annexB_species/frr/png/gladde%20slang_frr_0.png</t>
  </si>
  <si>
    <r>
      <t>317,00km</t>
    </r>
    <r>
      <rPr>
        <vertAlign val="superscript"/>
        <sz val="10"/>
        <color theme="1"/>
        <rFont val="Calibri"/>
        <family val="2"/>
        <scheme val="minor"/>
      </rPr>
      <t>2</t>
    </r>
  </si>
  <si>
    <t>De expert geeft aan dat de kwaliteit van het habitat vooral bepaald wordt door beheer van heide en hoogveen. Daar waar vernatting teveel toeneemt en de benodigde randzone c.q. gradient ontbreekt wordt de gladde slang als het ware uit het gebied gedrukt. Bij heideterreinen speelt vaak in te intensief en grootschalig beheer een negatieve rol.</t>
  </si>
  <si>
    <r>
      <t>418,00km</t>
    </r>
    <r>
      <rPr>
        <vertAlign val="superscript"/>
        <sz val="10"/>
        <color theme="1"/>
        <rFont val="Calibri"/>
        <family val="2"/>
        <scheme val="minor"/>
      </rPr>
      <t>2</t>
    </r>
  </si>
  <si>
    <t>2.3: In 2007 is een range gerapporteerd van 5400km2, nu 6700 km2. De range is significant toegenomen, een echte verandering, met ongeveer 10% (resultaten van occupancy modellen). De rest van de toename tussen 2007 en nu wordt volgens de expert veroorzaakt door betere kennis en methoden naar deze lastig te inventariseren soort. </t>
  </si>
  <si>
    <t>2.4: In 2007 is de populatiegrootte geschat tussen de 7.500 en 35.000 volwassen individuen, nu 10.000 tot 40.000. De populatietrend uit het NEM vertoont echter een significant matige afname (over de hele periode 2001-2011 een daling met 50%). Volgens de expert is het verschil tussen beide rapportages te wijten aan een andere, betere methode van populatieschatting en meer data van vrijwilligers, waardoor de huidige schatting toch hoger uitkomt.</t>
  </si>
  <si>
    <t>2.5: In 2007 is een oppervlakte leefgebied gerapporteerd van 234km2, nu 317km2. Ongeveer 10% van die toename komt door een echte uitbreiding (resultaten van occupancy modellen). De rest van de toename tussen 2007 en nu wordt volgens de expert veroorzaakt door betere kennis en methoden naar deze lastig te inventariseren soort. De expert geeft aan dat er beter naar de soort is gekeken en beter verspreid over het land.</t>
  </si>
  <si>
    <t>Grijze grootoorvleermuis</t>
  </si>
  <si>
    <t>http://www.natuurgegevens.nl/sites/www.natuurgegevens.nl/files/hr_rapportage/2013/annexB_species/range/png/grijze%20grootoorvleermuis_rd_p2_gandata_atl.png</t>
  </si>
  <si>
    <t>Plecotus austriacus</t>
  </si>
  <si>
    <r>
      <t>3.300,00km</t>
    </r>
    <r>
      <rPr>
        <vertAlign val="superscript"/>
        <sz val="10"/>
        <color theme="1"/>
        <rFont val="Calibri"/>
        <family val="2"/>
        <scheme val="minor"/>
      </rPr>
      <t>2</t>
    </r>
  </si>
  <si>
    <t>http://www.natuurgegevens.nl/sites/www.natuurgegevens.nl/files/hr_rapportage/2013/annexB_species/frr/png/grijze%20grootoorvleermuis_frr.png</t>
  </si>
  <si>
    <r>
      <t>57,00km</t>
    </r>
    <r>
      <rPr>
        <vertAlign val="superscript"/>
        <sz val="10"/>
        <color theme="1"/>
        <rFont val="Calibri"/>
        <family val="2"/>
        <scheme val="minor"/>
      </rPr>
      <t>2</t>
    </r>
  </si>
  <si>
    <t>De expert geeft aan dat de habitatkwaliteit gemiddeld is.</t>
  </si>
  <si>
    <r>
      <t>67,00km</t>
    </r>
    <r>
      <rPr>
        <vertAlign val="superscript"/>
        <sz val="10"/>
        <color theme="1"/>
        <rFont val="Calibri"/>
        <family val="2"/>
        <scheme val="minor"/>
      </rPr>
      <t>2</t>
    </r>
  </si>
  <si>
    <t>2.3: In 2007 is een range gerapporteerd van 1300km2. De trend is bepaald m.b.v. een Chi-kwadraat toets waarin de situatie uit de vorige rapportageperiode is vergeleken met de huidige. Deze laat een significante toename zien. De expert geeft aan dat deze soort zoals het er nu uitziet profiteert van klimaatsverandering en hierdoor noordwaarts uitbreidt. Echter, er moet ook worden opgemerkt dat de soort vooral op (kerk)zolders voorkomt, en dat het onderzoek van die zolders in de jaren negentig veel is gedaan voor de toenmalige atlas. Juist begin van deze eeuw is het weinig gebeurd, recent wordt het weer opgepakt. De ogenschijnlijke dip in de vorige rapportage is dus ook te wijten aan meer data en een andere methode (juist het bezoeken van zolders is een aparte manier van zoeken).</t>
  </si>
  <si>
    <t>2.4: In 2007 is een populatiegrootte geschat tussen de 15 en 50 individuen. De populatietrend uit het NEM laat een sterke toename zien. Er is sprake van een echte toename. In de Rode Lijst Zoogdieren (Zoogdiervereniging VZZ, 2006) is sprake is van ca. 100 voortplantende dieren voor de toen actuele situatie, wat het aannemelijk maakt dat er in 2007 een te laag getal is gerapporteerd.</t>
  </si>
  <si>
    <t>2.5: In 2007 is 350 km2 leefgebied gerapporteerd. Dit is met een andere methode vastgesteld, waardoor een directe vergelijking niet meer mogelijk is. De oppervlakte leefgebied is wel echt toegenomen.</t>
  </si>
  <si>
    <t>Grijze zeehond</t>
  </si>
  <si>
    <t>http://www.natuurgegevens.nl/sites/www.natuurgegevens.nl/files/hr_rapportage/2013/annexB_species/range/png/grijzeehond_rd_p2.png</t>
  </si>
  <si>
    <t>Halichoerus grypus</t>
  </si>
  <si>
    <r>
      <t>70.300,00km</t>
    </r>
    <r>
      <rPr>
        <vertAlign val="superscript"/>
        <sz val="10"/>
        <color theme="1"/>
        <rFont val="Calibri"/>
        <family val="2"/>
        <scheme val="minor"/>
      </rPr>
      <t>2</t>
    </r>
  </si>
  <si>
    <t>http://www.natuurgegevens.nl/sites/www.natuurgegevens.nl/files/hr_rapportage/2013/annexB_species/frr/png/grijzeehond_rd_p2_frr.png</t>
  </si>
  <si>
    <t>De expert geeft aan dat de beschermingsmaatregelen en herstel een werkelijk succes verhaal is.</t>
  </si>
  <si>
    <t>Voor jonge Grijze zeehonden geldt dat zij leefgebied nodig hebben op land wat niet onder water komt te staan. Zij kunnen de eerste weken namelijk nog niet zwemmen. M.a.w. zones langs de kustlijn of langs de kustlijn van de waddeneilanden zijn essentieel en in de praktijk te weinig voor handen.</t>
  </si>
  <si>
    <t>2.3: In 2007 is een range gerapporteerd van 72300km2. Door een andere methode, betere kaart is de hudige range gerapporteerd van 70300 km2. De hele NCP is bezet.</t>
  </si>
  <si>
    <t>2.4 In 2007 is de populatiegrootte geschat tussen de 1800 en 2000 exemplaren. Dit is vermoedelijk een overschatting geweest.</t>
  </si>
  <si>
    <t>In de periode 2007-2011 wordt een stijgende lijn in de tellingen waargenomen van de grijze zeehonden in de Waddenzee, Zeeuwse en Zuid-Hollandse Delta. In 2011 zijn er in de Waddenzee, Zeeuwse en Zuid-Hollandse Delta 3.065 grijze zeehonden geteld. Dit was de eerste keer dat in het Nederlands deel van de populatie de grenswaarde boven de FRP van 2.500 grijze zeehonden uitsteeg. In 2012 steeg het aantal zelfs tot 3.894 grijze zeehonden. Afgerond komt dit neer op 3.900 dieren. Hiermee ligt het aantal grijze zeehonden in de periode 2007-2011 boven de FRP waarde kan als gunstig worden beoordeelt (bron: CBS, PBL, Wageningen UR (2013).</t>
  </si>
  <si>
    <t>2.9 De expert geeft aan zorgen te hebben dat activiteiten in de Waddenzee, Noordzee en Deltagebied eerder en makkelijker worden toegelaten. Activiteiten zoals windmolens, zand- en schelpwinning, visserij en toerisme. Het cumulatieve effect hiervan en de mogelijke effecten op langere termijn kunnen negatief uitpakken voor de grijze zeehond. Beleid dat moet zorgen dat deze negatieve effecten niet optreden moet nog vastgesteld worden. Daarom is toekomstperspectief (uit voorzorg) als matig ongunstig beoordeeld.</t>
  </si>
  <si>
    <t>Groene glazenmaker</t>
  </si>
  <si>
    <t>http://www.natuurgegevens.nl/sites/www.natuurgegevens.nl/files/hr_rapportage/2013/annexB_species/range/png/groeneglazenmaker_rd_p2.png</t>
  </si>
  <si>
    <t>Aeshna viridis</t>
  </si>
  <si>
    <t>http://www.natuurgegevens.nl/sites/www.natuurgegevens.nl/files/hr_rapportage/2013/annexB_species/frr/png/groene%20glazenmaker_frr.png</t>
  </si>
  <si>
    <r>
      <t>400,00km</t>
    </r>
    <r>
      <rPr>
        <vertAlign val="superscript"/>
        <sz val="10"/>
        <color theme="1"/>
        <rFont val="Calibri"/>
        <family val="2"/>
        <scheme val="minor"/>
      </rPr>
      <t>2</t>
    </r>
  </si>
  <si>
    <t>Er zijn weliswaar plekken waar de situatie van de habitat goed is, echter ook plekken waar de kwaliteit van de habitat hard achteruit is gegaan.</t>
  </si>
  <si>
    <r>
      <t>470,00km</t>
    </r>
    <r>
      <rPr>
        <vertAlign val="superscript"/>
        <sz val="10"/>
        <color theme="1"/>
        <rFont val="Calibri"/>
        <family val="2"/>
        <scheme val="minor"/>
      </rPr>
      <t>2</t>
    </r>
  </si>
  <si>
    <t>2.3: In 2007 is een range gerapporteerd van 5100km2. De trend is bepaald met behulp van occupancy modellen. De rangetrend is onzeker. De ogenschijnlijke toename van het aantal hokken is te wijten aan meer gegevens van vrijwilligers (intensiever zoeken).</t>
  </si>
  <si>
    <t>2.4: De populatiegrootte is tegenwoordig met een andere en betere methode vastgesteld dan in 2007. In 2007 is een populatiegrootte geschat tussen de 1000 en 100.000 individuen. De populatietrend in het NEM laat een significante sterke afname zien. Echter is onduidelijk of dit ook een echte trend is. De occupancy modellen laten een stabiel beeld zien van de verspreidingstrend. Het is onwaarschijnlijk dat deze trends zoveel van elkaar verschillen. Er wordt de komende tijd in het kader van het Landelijk Meetnet Libellen nog een nadere analyse gemaakt van de populatietrend.</t>
  </si>
  <si>
    <t>2.5: In 2007 is een oppervlakte leefgebied van 163 km2 gerapporteerd. De trend is onzeker. Het verschil komt omdat er meer data van meer waarnemers is.</t>
  </si>
  <si>
    <t>Groenknolorchis</t>
  </si>
  <si>
    <t>http://www.natuurgegevens.nl/sites/www.natuurgegevens.nl/files/hr_rapportage/2013/annexB_species/range/png/groenknolorchis_rd_p2.png</t>
  </si>
  <si>
    <t>Liparis loeselii</t>
  </si>
  <si>
    <r>
      <t>2.600,00km</t>
    </r>
    <r>
      <rPr>
        <vertAlign val="superscript"/>
        <sz val="10"/>
        <color theme="1"/>
        <rFont val="Calibri"/>
        <family val="2"/>
        <scheme val="minor"/>
      </rPr>
      <t>2</t>
    </r>
  </si>
  <si>
    <t>http://www.natuurgegevens.nl/sites/www.natuurgegevens.nl/files/hr_rapportage/2013/annexB_species/frr/png/groenknolorchis_frr_0.png</t>
  </si>
  <si>
    <r>
      <t>75,00km</t>
    </r>
    <r>
      <rPr>
        <vertAlign val="superscript"/>
        <sz val="10"/>
        <color theme="1"/>
        <rFont val="Calibri"/>
        <family val="2"/>
        <scheme val="minor"/>
      </rPr>
      <t>2</t>
    </r>
  </si>
  <si>
    <t>De kwaliteit van de habitat in Natura-2000 gebieden is goed (84% van de populatie komt in Natura2000-gebieden voor), m.u.v. de Natura 2000 laagveengebieden. Ook buiten Natura2000-gebieden is de kwaliteit minder (moderate).</t>
  </si>
  <si>
    <t>2.3: In 2007 is een range gerapporteerd van 2900km2. De trend is bepaald m.b.v. een Chi-kwadraat toets waarin de situatie uit de vorige rapportageperiode is vergeleken met de huidige. Die toont geen significante daling. Echter, de expert geeft aan dat desondanks hij de trend als echt dalend inschat. Zo is de soort echt verdwenen uit het IJsselmeergebied, en is er een duidelijke afname van de range op de Wadden en in NW Overijssel. Er is volgens hem sprake van een echte afname.</t>
  </si>
  <si>
    <t>2.4: In 2007 is een populatiegrootte geschat tussen de 20.000 en 50.000 individuen. Er is sprake van een echte uitbreiding (In prep. Sparrius et. al., 2012). Omdat het aantal bezette hokken is afgenomen (zie 2.3 range) groeien er dus meer planten per hok.</t>
  </si>
  <si>
    <t>2.5: In 2007 is 580km2 leefgebied gerapporteerd. Dit is met een andere methode vastgesteld, waardoor een directe vergelijking niet meer mogelijk is. De oppervlakte leefgebied is wel echt afgenomen.</t>
  </si>
  <si>
    <t>Grote modderkruiper</t>
  </si>
  <si>
    <t>http://www.natuurgegevens.nl/sites/www.natuurgegevens.nl/files/hr_rapportage/2013/annexB_species/range/png/grote_modderkruiper_rd_p2.png</t>
  </si>
  <si>
    <t>Misgurnus fossilis</t>
  </si>
  <si>
    <r>
      <t>12.600,00km</t>
    </r>
    <r>
      <rPr>
        <vertAlign val="superscript"/>
        <sz val="10"/>
        <color theme="1"/>
        <rFont val="Calibri"/>
        <family val="2"/>
        <scheme val="minor"/>
      </rPr>
      <t>2</t>
    </r>
  </si>
  <si>
    <t>http://www.natuurgegevens.nl/sites/www.natuurgegevens.nl/files/hr_rapportage/2013/annexB_species/frr/png/grote%20modderkruiper_frr.png</t>
  </si>
  <si>
    <r>
      <t>308,00km</t>
    </r>
    <r>
      <rPr>
        <vertAlign val="superscript"/>
        <sz val="10"/>
        <color theme="1"/>
        <rFont val="Calibri"/>
        <family val="2"/>
        <scheme val="minor"/>
      </rPr>
      <t>2</t>
    </r>
  </si>
  <si>
    <t>De grote modderkruiper is een soort die strenge eisen stelt aan zijn leefmilieu en de habitat waarin hij voorkomt. Hij komt oorspronkelijk voor in de overstromingsvlaktes van rivieren en beken, waar hij leeft in wateren in een verregaande staat van verlanding. In de loop der eeuwen zijn deze habitats ingepolderd en in de tweede helft van de 20ste eeuw door ruilverkaveling sterk aangetast, waardoor de grote modderkruiper op veel plaatsen verdwenen is. De resterende populaties zijn relicten van de oorspronkelijke populaties. Hierdoor is de grote modderkruiper erg gevoelig voor veranderingen in het landschap. Binnen Natura 2000 gebieden waar de soort voorkomt is veelal geen informatie aanwezig over populatieomvang van de grote modderkruiper. Ook wordt het beheer vaak niet specifiek op de soort afgestemd.</t>
  </si>
  <si>
    <r>
      <t>316,00km</t>
    </r>
    <r>
      <rPr>
        <vertAlign val="superscript"/>
        <sz val="10"/>
        <color theme="1"/>
        <rFont val="Calibri"/>
        <family val="2"/>
        <scheme val="minor"/>
      </rPr>
      <t>2</t>
    </r>
  </si>
  <si>
    <t>2.4: In 2007 is de populatiegrootte niet gerapporteerd in volwassen individuen. Een directe vergelijking is dan ook niet mogelijk, maar als men de zelfde dichtheden hanteert als bij de FRP dan zou men in 2007 uitkomen op een minimum populatie van 9300 en maximum populatie van 222.000 volwassen grote modderkruipers.</t>
  </si>
  <si>
    <t>In het achtergronddocument voor de Rode Lijst Vissen wordt het aantal adulte dieren op 4.200-42.200 geschat. Dit aantal is gebaseerd op kilometerhokken waar de soort daadwerkelijk is waargenomen Als de juvenielen worden meegeteld en gecorrigeerd wordt voor niet goed onderzochte kilometerhokken dan zal het aantal hier een veelvoud van zijn (10-100 x zo veel).</t>
  </si>
  <si>
    <t>2.5: Ten opzichte 2007 lijkt/is leefgebied toegenomen (222 km2 in 2007 naar 308 km2 huidige situatie) en toch is de trend dalende. Dit wordt toegwezen dat in de tussenliggende periode inhaalslag verspreidingsonderzoek is uitgevoerd. Dit leverde niet alleen meer nieuwe kennis op, maar tevens was er een piek in meer onderzoek.</t>
  </si>
  <si>
    <t>2.9: Hoewel de soort achteruit gaat is de belangrijkste reden waarom de staat van instandhouding is veranderd van matig ongunstig in 2007 naar zeer ongunstig nu dat de beoordeling van range en populatie nu getoetst is aan de FRV's. Range en populatie hadden in 2007 ook al zeer ongunstig gescoord kunnen hebben, want FRR was al &gt;&gt;huidig en de populatie zou in 2007 ook ver onder huidige FRP liggen. Door betere kennis is het nu mogelijk die beoordeling inderdaad te maken. Ook de nieuwe methode voor toekomstperspectief, waarbij gekeken wordt of de FRV's binnen 12 jaar overschreden zullen worden, kon toegepast worden, waardoor ook die op zeer ongunstig komt.</t>
  </si>
  <si>
    <t>Grote vuurvlinder</t>
  </si>
  <si>
    <t>http://www.natuurgegevens.nl/sites/www.natuurgegevens.nl/files/hr_rapportage/2013/annexB_species/range/png/grotevuurvlinder_rd_p2.png</t>
  </si>
  <si>
    <t>Lycaena dispar</t>
  </si>
  <si>
    <t>http://www.natuurgegevens.nl/sites/www.natuurgegevens.nl/files/hr_rapportage/2013/annexB_species/frr/png/grote%20vuurvlinder_frr.png</t>
  </si>
  <si>
    <r>
      <t>49,00km</t>
    </r>
    <r>
      <rPr>
        <vertAlign val="superscript"/>
        <sz val="10"/>
        <color theme="1"/>
        <rFont val="Calibri"/>
        <family val="2"/>
        <scheme val="minor"/>
      </rPr>
      <t>2</t>
    </r>
  </si>
  <si>
    <t>De kwaliteit van de habitat gaat achteruit, onder andere door successie. </t>
  </si>
  <si>
    <r>
      <t>69,00km</t>
    </r>
    <r>
      <rPr>
        <vertAlign val="superscript"/>
        <sz val="10"/>
        <color theme="1"/>
        <rFont val="Calibri"/>
        <family val="2"/>
        <scheme val="minor"/>
      </rPr>
      <t>2</t>
    </r>
  </si>
  <si>
    <t>2.3: In 2007 is een range gerapporteerd van 700km2. De trend is bepaald met behulp van occupancy modellen. Deze laten een significant dalende trend zien. Er is sprake van een echte afname. Voor de FRR  is in 1994 geschat dat toen 4 hokken (400km2) bezet waren. Vermoedelijk was het aantal echt bezette hokken toen hoger, maar de regio was matig onderzocht.</t>
  </si>
  <si>
    <t>2.4: Het Landelijk Meetnet Vlinders (onderdeel van het NEM) geeft aan dat de aantallen eitjes in de periode 2007-2011 fluctueerden tussen iets meer dan in 1994 tot ruim dubbel zo veel. Het profieldocument schat voor 1994 een aantal van 150-400 volwassen dieren. Hierop gebaseerd wordt het aantal in de periode 2007-2011 ingeschat op 300-1000 volwassen dieren. In 2007 is een populatiegrootte geschat tussen de 200 en 600 individuen. De populatietrend uit het NEM laat een matige toename zien.Er is sprake van een echte toename.</t>
  </si>
  <si>
    <t>2.5: In 2007 is een oppervlakte leefgebied gerapporteerd van 60km2. De trend is vastgesteld met behulp van occupancy modeling. Deze laat een significant dalende trend zien. De oppervlakte leefgebied is afgenomen omdat de soort is verdwenen uit de Wieden en de Bancopolder. Bovendien gaat binnen de Weerribben de oppervlakte leefgebied langzaam achteruit door successie. Er is dus sprake van een echte afname.</t>
  </si>
  <si>
    <t>2.9: Een belangrijke reden waarom het toekomstperspectief is veranderd van matig ongunstig naar zeer ongunstig nu is de nieuwe methode waarbij gekeken wordt of de FRV's binnen 12 jaar overschreden zullen worden. In 2007 werden er vooral ook kansen gezien, en werd vooral de kans op uitsterven op afzienbare termijn laag ingeschat.</t>
  </si>
  <si>
    <t>Hamster</t>
  </si>
  <si>
    <t>http://www.natuurgegevens.nl/sites/www.natuurgegevens.nl/files/hr_rapportage/2013/annexB_species/range/png/hamster_rd_p2_gandata_atl.png</t>
  </si>
  <si>
    <t>Cricetus cricetus</t>
  </si>
  <si>
    <r>
      <t>700,00km</t>
    </r>
    <r>
      <rPr>
        <vertAlign val="superscript"/>
        <sz val="10"/>
        <color theme="1"/>
        <rFont val="Calibri"/>
        <family val="2"/>
        <scheme val="minor"/>
      </rPr>
      <t>2</t>
    </r>
  </si>
  <si>
    <t>http://www.natuurgegevens.nl/sites/www.natuurgegevens.nl/files/hr_rapportage/2013/annexB_species/frr/png/hamster_frr.png</t>
  </si>
  <si>
    <r>
      <t>32,00km</t>
    </r>
    <r>
      <rPr>
        <vertAlign val="superscript"/>
        <sz val="10"/>
        <color theme="1"/>
        <rFont val="Calibri"/>
        <family val="2"/>
        <scheme val="minor"/>
      </rPr>
      <t>2</t>
    </r>
  </si>
  <si>
    <t>De expert geeft aan dat de kwaliteit gemiddeld is. In de praktijk blijkt dat het langjarig beheer lastig is en daarin de kwaliteit te waarborgen. Anderzijds ontbreekt nog een stukje ruimetelijke samenhang tussen verschillende kern leefgebieden. Echter, de kwaliteit is wel toegenomen ten opzichte van 1994.</t>
  </si>
  <si>
    <r>
      <t>36,00km</t>
    </r>
    <r>
      <rPr>
        <vertAlign val="superscript"/>
        <sz val="10"/>
        <color theme="1"/>
        <rFont val="Calibri"/>
        <family val="2"/>
        <scheme val="minor"/>
      </rPr>
      <t>2</t>
    </r>
  </si>
  <si>
    <t>2.3: In 2007 is een range gerapporteerd van 700km2. De trend is bepaald m.b.v. een Chi-kwadraat toets waarin de situatie uit de vorige rapportageperiode is vergeleken met de huidige. Er is geen verschil. De expert geeft aan dat binnen de range het aantal hamster kernleefgebieden is toegenomen. Op dit moment zijn er 8 hamster kernleefgebieden in Limburg aanwezig.</t>
  </si>
  <si>
    <t>2.4: In 2007 is een populatiegrootte geschat tussen de 300 en 500, echter als eenheid is 'other' opgegeven, nl aantal burchten. De expert geeft aan dat in 2007 er 1200 hamsters aanwezig waren, daarna is de populatie terug gezakt. Over de periode 2001-2011 neemt de populatie toe (zie ook CBS, PBL, Wageningen UR (2012). Herintroductie hamster, 1994-2010 (indicator 1073, versie 05, 16 maart 2012). www.compendiumvoordeleefomgeving.nl. CBS, Den Haag; Planbureau voor de Leefomgeving, Den Haag/Bilthoven en Wageningen UR, Wageningen). </t>
  </si>
  <si>
    <t>2.5: In 2007 zijn 31 bezette kmhokken als leefgebied gerapporteerd. Op dit moment zijn er van die period 21 kmhokken in de ndff te vinden (verschil met de huidige getoetst met de Chi2 toets en niet significant bevonden). De expert oordeelt dat er een echte toename in de oppervlakte leefgebied is. Daarnaast is de methode veranderd, waardoor een vergelijking met de vorige rapportage niet mogelijk is.</t>
  </si>
  <si>
    <t>Hazelmuis</t>
  </si>
  <si>
    <t>http://www.natuurgegevens.nl/sites/www.natuurgegevens.nl/files/hr_rapportage/2013/annexB_species/range/png/hazelmuis_rd_p2.png</t>
  </si>
  <si>
    <t>Muscardinus avellanarius</t>
  </si>
  <si>
    <t>http://www.natuurgegevens.nl/sites/www.natuurgegevens.nl/files/hr_rapportage/2013/annexB_species/frr/png/hazelmuis_frr.png</t>
  </si>
  <si>
    <r>
      <t>44,00km</t>
    </r>
    <r>
      <rPr>
        <vertAlign val="superscript"/>
        <sz val="10"/>
        <color theme="1"/>
        <rFont val="Calibri"/>
        <family val="2"/>
        <scheme val="minor"/>
      </rPr>
      <t>2</t>
    </r>
  </si>
  <si>
    <t>De expert geeft aan dat waar de hazelmuis voorkomt het (bos)randen beheer goed is en vaak daarmee ook de habitatkwaliteit. Echter waar de soort verwacht wordt of zou kunnen voorkomen, maar niet voorkomt is de habitatkwaliteit gemiddeld tot slecht.</t>
  </si>
  <si>
    <t>2.3: In 2007 is een range gerapporteerd van 200km2. De trend is bepaald met behulp van occupancy schattingen. Hieruit komt dat de trend stabiel is. Range is al heel lang gelijk op vier hokken van 10x10km. In 2007 moet er sprake geweest zijn van een onderschatting.</t>
  </si>
  <si>
    <t>2.4: In 2007 is een populatiegrootte geschat tussen de 250 en 350 individuen. De populatietrend uit het NEM laat een sterke toename zien. De expert geeft aan dat de populatie groeiende is, met name door verbeterd beheer van de habitat. Dat de bandbreedte groter is geworden komt door een toename van de kwaliteit van de habitat. In goede jaren zijn de aantallen (veel) groter dan in eerdere perioden. Een minimale populatie-omvang van 250 dieren in slechte jaren, en een maximum van 1000 dieren in goede jaren.</t>
  </si>
  <si>
    <t>2.5: In 2007 is een oppervlakte leefgebied van 33km2 gerapporteerd. De expert geeft aan dat er veel bosrandbeheer heeft plaats gevonden en de habitatkwaliteit de afgelopen preiode (2001-2011) is verbeterd. De oppervlakte leefgebied is al jaren stabiel. De trend is vastgesteld via occupancy modeling en dat levert een stabiele trend. Binnen km-hokken treedt nog wel (her)kolonisatie van lege bosranden op, maar dat zal aan het aantal km-hokken niets veranderen. Wel stijgt het aantal hokken door intensievere inventarisatie. Op termijn (10-15 jaar) is wel uitbreiding te verwachten door alle voorgenomen beheer- en beschermingsmaatregelen.</t>
  </si>
  <si>
    <t>Heikikker</t>
  </si>
  <si>
    <t>http://www.natuurgegevens.nl/sites/www.natuurgegevens.nl/files/hr_rapportage/2013/annexB_species/range/png/heikikker_rd_p2.png</t>
  </si>
  <si>
    <t>Rana arvalis</t>
  </si>
  <si>
    <r>
      <t>22.500,00km</t>
    </r>
    <r>
      <rPr>
        <vertAlign val="superscript"/>
        <sz val="10"/>
        <color theme="1"/>
        <rFont val="Calibri"/>
        <family val="2"/>
        <scheme val="minor"/>
      </rPr>
      <t>2</t>
    </r>
  </si>
  <si>
    <t>http://www.natuurgegevens.nl/sites/www.natuurgegevens.nl/files/hr_rapportage/2013/annexB_species/frr/png/heikikker_frr.png</t>
  </si>
  <si>
    <r>
      <t>1.250,00km</t>
    </r>
    <r>
      <rPr>
        <vertAlign val="superscript"/>
        <sz val="10"/>
        <color theme="1"/>
        <rFont val="Calibri"/>
        <family val="2"/>
        <scheme val="minor"/>
      </rPr>
      <t>2</t>
    </r>
  </si>
  <si>
    <t>De expert geeft aan dat het niet een kwestie is van habitatkwaliteit, want over het algemeen is deze goed. Het is eerder een kwestie of habitat voor de heikikker aanwezig is en of bereikbaar.</t>
  </si>
  <si>
    <r>
      <t>1.334,00km</t>
    </r>
    <r>
      <rPr>
        <vertAlign val="superscript"/>
        <sz val="10"/>
        <color theme="1"/>
        <rFont val="Calibri"/>
        <family val="2"/>
        <scheme val="minor"/>
      </rPr>
      <t>2</t>
    </r>
  </si>
  <si>
    <t>2.3: In 2007 is een range gerapporteerd van 23200km2. De trend is bepaald met behulp van occupancy modellen. Er is geen significante verandering.De expert geeft aan dat de range stabiel is gebleven. De verandering komt door andere kennis.</t>
  </si>
  <si>
    <t>2.4: In 2007 is de populatiegrootte geschat tussen de 300.000 en 1,5 miljoen. De trend uit het NEM is stabiel. Het verschil tussen beide rapportages is te wijten aan een andere, betere methode van populatieschatting.</t>
  </si>
  <si>
    <t>2.5: In 2007 is 1311 km2 leefgebied gerapporteerd. Het verschil komt door verschillen in onderzoeksintensiteit. De oppervlakte leefgebied is stabiel.</t>
  </si>
  <si>
    <t>Ingekorven vleermuis</t>
  </si>
  <si>
    <t>http://www.natuurgegevens.nl/sites/www.natuurgegevens.nl/files/hr_rapportage/2013/annexB_species/range/png/ingekorvenvleermuis_rd_p2.png</t>
  </si>
  <si>
    <t>Myotis emarginatus</t>
  </si>
  <si>
    <r>
      <t>1.600,00km</t>
    </r>
    <r>
      <rPr>
        <vertAlign val="superscript"/>
        <sz val="10"/>
        <color theme="1"/>
        <rFont val="Calibri"/>
        <family val="2"/>
        <scheme val="minor"/>
      </rPr>
      <t>2</t>
    </r>
  </si>
  <si>
    <t>http://www.natuurgegevens.nl/sites/www.natuurgegevens.nl/files/hr_rapportage/2013/annexB_species/frr/png/ingekorven%20vleermuis_frr.png</t>
  </si>
  <si>
    <r>
      <t>114,00km</t>
    </r>
    <r>
      <rPr>
        <vertAlign val="superscript"/>
        <sz val="10"/>
        <color theme="1"/>
        <rFont val="Calibri"/>
        <family val="2"/>
        <scheme val="minor"/>
      </rPr>
      <t>2</t>
    </r>
  </si>
  <si>
    <t>De expert geeft aan dat de habitatkwaliteit gemiddeld is. De soort is afhankelijk van grote prooien en donkere landschappen, bovendien zijn open stallen met vleeskoeien een geliefd jachtterrein (die steeds zeldzamer worden).</t>
  </si>
  <si>
    <r>
      <t>136,00km</t>
    </r>
    <r>
      <rPr>
        <vertAlign val="superscript"/>
        <sz val="10"/>
        <color theme="1"/>
        <rFont val="Calibri"/>
        <family val="2"/>
        <scheme val="minor"/>
      </rPr>
      <t>2</t>
    </r>
  </si>
  <si>
    <t>2.3: In 2007 is een range gerapporteerd van 1100km2. Met behulp van de Chi-kwadraat toets kon geen trend bepaald worden. De expert geeft aan dat de trend voor range gelijk is gebleven ten opzichte van de vorige periode. De ingekorven vleermuis is echt een soort waarbij gericht inventarisaties een grote rol spelen bij het al of niet aantreffen van de soort. In 2013 zijn er meerdere onderzoeken gaande in Limburg en Brabant en wordt de soort op ettelijke locaties aangetoond. De expert acht de range stabiel, maar door gerichte inventarisaties en verbetering van de inventarisatie-mehtodiek (nu wordt ook in stallen met koeien gezocht naar de soort) is de kennis en verspreiding van de soort toegenomen. </t>
  </si>
  <si>
    <t>2.4: In 2007 is de populatiegrootte geschat tussen de 200 en 400 volwassen vrouwtjes (dus anders dan op eionet staat!). Het is lastig dit te vertalen naar volwassen dieren, omdat mannetjes waarschijnlijk in een veel groter gebied verspreid zitten en alleen de vrouwen ontmoeten in de zwerm/paar-periode. Toch mag volgens de expert voorzichtigheidshalve aanhouden worden dat de helft van de mannen ook op NL-grondgebied voorkomt, wat leidt tot een totaal van 400-600 adulten in 2007. De populatietrend uit het NEM laat een matige toename zien. De expert geeft aan dat de populatie toeneemt, maar dat de bekende kraamkolonie (Lilbosch) verhuisd is en nog niet is terug gevonden. Het gaat hierbij op plus minus 400 volwassen dieren. Het is mogelijk dat deze kolonie verhuisd is naar Duitsland. Het kan ook zijn dat de grote kraam-kolonie uiteen is gevallen in kleinere groepjes die verspreid zijn over een groot gebied waaronder Duitsland. Over het algemeen is echter de indruk dat de soort profiteert van de warmere zomers, wat blijkt uit de tellingen in de kolonie van Mariahoop en uit de wintertellingen. Zowel in de zomer als in de winter nemen de aantallen toe. De conclusie is dan toch dat de soort toeneemt.</t>
  </si>
  <si>
    <t>2.5: In 2007 is 1100 km2 leefgebied gerapporteerd. Dit is met een andere methode vastgesteld, waardoor een directe vergelijking niet meer mogelijk is. De oppervlakte leefgebied is stabiel.</t>
  </si>
  <si>
    <t>2.9: De belangrijkste reden waarom de staat van instandhouding is veranderd van gunstig in 2007 naar zeer ongunstig nu is dat de FRR en FRP nu hoger ingeschat zijn dan in 2007. Ondanks de toename komt de soort daardoor ver onder de FRV uit. De belangrijkste reden waarom het toekomstperspectief is veranderd van gunstig naar zeer ongunstig nu is de nieuwe methode waarbij gekeken wordt of de FRV's binnen 12 jaar overschreden zullen worden. Vanwege de verhoogde FRV's is de inschatting nu dat dat niet gaat gebeuren. Met de huidige FRR en FRP en de huidige methode voor toekomstperspectief zouden de beoordelingen van range, populatie en toekomstperspectief, en daarmee de soort, in 2007 ook zeer ongunstig zijn geweest.</t>
  </si>
  <si>
    <t>Kamsalamander</t>
  </si>
  <si>
    <t>http://www.natuurgegevens.nl/sites/www.natuurgegevens.nl/files/hr_rapportage/2013/annexB_species/range/png/kamsalamander_rd_p2.png</t>
  </si>
  <si>
    <t>Triturus cristatus</t>
  </si>
  <si>
    <r>
      <t>20.300,00km</t>
    </r>
    <r>
      <rPr>
        <vertAlign val="superscript"/>
        <sz val="10"/>
        <color theme="1"/>
        <rFont val="Calibri"/>
        <family val="2"/>
        <scheme val="minor"/>
      </rPr>
      <t>2</t>
    </r>
  </si>
  <si>
    <t>http://www.natuurgegevens.nl/sites/www.natuurgegevens.nl/files/hr_rapportage/2013/annexB_species/frr/png/kamsalamander_frr.png</t>
  </si>
  <si>
    <r>
      <t>815,00km</t>
    </r>
    <r>
      <rPr>
        <vertAlign val="superscript"/>
        <sz val="10"/>
        <color theme="1"/>
        <rFont val="Calibri"/>
        <family val="2"/>
        <scheme val="minor"/>
      </rPr>
      <t>2</t>
    </r>
  </si>
  <si>
    <t>De expert geeft aan dat in de laatste periode de kwaliteit van de habitats in veel gebieden is verbeterd, zowel land als de waterhabitat. Uitzondering hierop vormen de gebieden in het westelijk rivierengebied zoals langs de Lek en Diefdijk waar de kwaliteit achteruit is gegaan.</t>
  </si>
  <si>
    <r>
      <t>887,00km</t>
    </r>
    <r>
      <rPr>
        <vertAlign val="superscript"/>
        <sz val="10"/>
        <color theme="1"/>
        <rFont val="Calibri"/>
        <family val="2"/>
        <scheme val="minor"/>
      </rPr>
      <t>2</t>
    </r>
  </si>
  <si>
    <t>2.3: In 2007 is een range gerapporteerd van 19.800km2. De trend is bepaald met behulp van occupancy schattingen. Deze laat een heel kleine, maar wel significante toename zien. De expert schat echter in dat de trend stabiel is. Het verschil komt door andere data en kennis.</t>
  </si>
  <si>
    <t>2.4: In 2007 is de populatiegrootte niet gerapporteerd in volwassen individuen. Een directe vergelijking met nu is dan ook niet mogelijk, er is een andere methode gebruikt. Het kan wel via dezelfde berekening als voor de FRP gebruikt is: 878-1500 km-hokken = 35.120 - 750.000 ind. De populatietrend uit het NEM laat een matige toename zien. Er is sprake van een echte toename. </t>
  </si>
  <si>
    <t>2.5: In 2007 is een oppervlakte leefgebied van 607km2 gerapporteerd. Er is geen significante trend in het aantal kmhokken (Chi2 toets). Volgens de expert is er wel sprake van een echte toename. Ook is er meer en intensiever gezocht de laatste jaren.</t>
  </si>
  <si>
    <t>Kleine modderkruiper</t>
  </si>
  <si>
    <t>http://www.natuurgegevens.nl/sites/www.natuurgegevens.nl/files/hr_rapportage/2013/annexB_species/range/png/kleine_modderkruiper_rd_p2_2.png</t>
  </si>
  <si>
    <t>Cobitis taenia</t>
  </si>
  <si>
    <r>
      <t>31.500,00km</t>
    </r>
    <r>
      <rPr>
        <vertAlign val="superscript"/>
        <sz val="10"/>
        <color theme="1"/>
        <rFont val="Calibri"/>
        <family val="2"/>
        <scheme val="minor"/>
      </rPr>
      <t>2</t>
    </r>
  </si>
  <si>
    <t>http://www.natuurgegevens.nl/sites/www.natuurgegevens.nl/files/hr_rapportage/2013/annexB_species/frr/png/kleine%20modderkruiper_frr.png</t>
  </si>
  <si>
    <r>
      <t>3.483,00km</t>
    </r>
    <r>
      <rPr>
        <vertAlign val="superscript"/>
        <sz val="10"/>
        <color theme="1"/>
        <rFont val="Calibri"/>
        <family val="2"/>
        <scheme val="minor"/>
      </rPr>
      <t>2</t>
    </r>
  </si>
  <si>
    <t>Stabiel of lichte toename. De waterkwaliteit voor het voorkomen van de soort is voldoende en verder stelt de soort weinig kritische eigenschappen aan zijn leefgebied.</t>
  </si>
  <si>
    <t>Grootschalige bagger- en schoningswerkzaamheden, naast ingrepen waarbij habitat wordt vernietigd (woningbouw en infrastructuur), leiden lokaal tot afname en uitsterven van kleine modderkruiper.</t>
  </si>
  <si>
    <t>Bij de uitvoering van de huidige gedragscode van de waterschappen wordt te weinig gehoor gegeven aan gefaseerd baggeren en schonen. In zogenaamde flora- en faunawet projecten worden vaak sloten gedempt.  Hierdoor verdwijnen lokaal kleine modderkruiper populaties. In slootsystemen waar niet gebaggerd wordt kan de soort overigens achteruitgaan als gevolg van een te dikke modderlaag.</t>
  </si>
  <si>
    <r>
      <t>3.546,00km</t>
    </r>
    <r>
      <rPr>
        <vertAlign val="superscript"/>
        <sz val="10"/>
        <color theme="1"/>
        <rFont val="Calibri"/>
        <family val="2"/>
        <scheme val="minor"/>
      </rPr>
      <t>2</t>
    </r>
  </si>
  <si>
    <t>2.3: In 2007 is een range gerapporteerd van 23.200km2. De trend is bepaald met behulp van occupancy modellen. Er is geen significante trend. Dat in de huidige situatie de range bijna 1,5 keer zo groot is (31.500 km2) komt vooral doordat in de tussenliggende jaren meer data verzameld is. O.a in provincies als Friesland, Groningen en Drenthe waar de kleine modderkruiper langertijd in zijn verspreiding onderbelicht was. Recent zijn dan ook van meerdere provincies visatlassen verschenen.</t>
  </si>
  <si>
    <t>2.4: In 2007 is de populatiegrootte niet gerapporteerd in volwassen individuen, maar in 'grids/km-hokken'. Een vergelijking is dan ook niet mogelijk. De expert schat de trend in als stabiel.</t>
  </si>
  <si>
    <t>2.5 Leefgebied: sinds de laatste rapportage periode zijn er veel verspreidingsonderzoeken in het kader van provinciale visatlassen uitgevoerd. Hiermee is niet alleen een beter inzicht gekomen in het huidige verspreidingsbeeld, namelijke een flinke toename (zie 2.3 range), maar ook inzichtelijk gemaakt dat het leefgebied daadwerkelijk is groter geworden.</t>
  </si>
  <si>
    <t>Knoflookpad</t>
  </si>
  <si>
    <t>http://www.natuurgegevens.nl/sites/www.natuurgegevens.nl/files/hr_rapportage/2013/annexB_species/range/png/knoflookpad_rd_p2.png</t>
  </si>
  <si>
    <t>Pelobates fuscus</t>
  </si>
  <si>
    <r>
      <t>3.500,00km</t>
    </r>
    <r>
      <rPr>
        <vertAlign val="superscript"/>
        <sz val="10"/>
        <color theme="1"/>
        <rFont val="Calibri"/>
        <family val="2"/>
        <scheme val="minor"/>
      </rPr>
      <t>2</t>
    </r>
  </si>
  <si>
    <t>http://www.natuurgegevens.nl/sites/www.natuurgegevens.nl/files/hr_rapportage/2013/annexB_species/frr/png/knoflookpad_frr.png</t>
  </si>
  <si>
    <r>
      <t>78,00km</t>
    </r>
    <r>
      <rPr>
        <vertAlign val="superscript"/>
        <sz val="10"/>
        <color theme="1"/>
        <rFont val="Calibri"/>
        <family val="2"/>
        <scheme val="minor"/>
      </rPr>
      <t>2</t>
    </r>
  </si>
  <si>
    <t>Veel leefgebied is in de afgelopen deccenia verloren gegaan en van de overgbleven lokaties is de kwaliteit van het leefgebied sterk achteruitgegaan. Dit geldt voor zowel de land- als waterhabitat. O.a. vermesting, ontwatering, ondeskundig beheer, verruiging.</t>
  </si>
  <si>
    <r>
      <t>92,00km</t>
    </r>
    <r>
      <rPr>
        <vertAlign val="superscript"/>
        <sz val="10"/>
        <color theme="1"/>
        <rFont val="Calibri"/>
        <family val="2"/>
        <scheme val="minor"/>
      </rPr>
      <t>2</t>
    </r>
  </si>
  <si>
    <t>2.4: De populatietrend in het NEM is een matige afname. In 2007 is een populatiegrootte geschat tussen de 1200 en 4000 individuen. Er is sprake van een echte afname. Ook is de methode anders.</t>
  </si>
  <si>
    <t>2.5: In 2007 is een leefgebied van 64 km2 gerapporteerd. Met de verspreidingsgegevens die er op dit moment in de NDFF zitten van beide periode, is er geen significante trend (Chi2 toets). Er is echter sprake van een echt dalende trend volgens de expert. Het verschil met de vorige keer komt door andere data en kennis.</t>
  </si>
  <si>
    <t>Kruipend moerasscherm</t>
  </si>
  <si>
    <t>http://www.natuurgegevens.nl/sites/www.natuurgegevens.nl/files/hr_rapportage/2013/annexB_species/range/png/kruipendmoerasscherm_rd_p2.png</t>
  </si>
  <si>
    <t>Apium repens</t>
  </si>
  <si>
    <r>
      <t>800,00km</t>
    </r>
    <r>
      <rPr>
        <vertAlign val="superscript"/>
        <sz val="10"/>
        <color theme="1"/>
        <rFont val="Calibri"/>
        <family val="2"/>
        <scheme val="minor"/>
      </rPr>
      <t>2</t>
    </r>
  </si>
  <si>
    <t>http://www.natuurgegevens.nl/sites/www.natuurgegevens.nl/files/hr_rapportage/2013/annexB_species/frr/png/kruipend%20moerasscherm_frr_0.png</t>
  </si>
  <si>
    <t>Er zijn delen van ons land waar de kwaliteit van het leefgebied nog onvoldoende is.</t>
  </si>
  <si>
    <r>
      <t>24,00km</t>
    </r>
    <r>
      <rPr>
        <vertAlign val="superscript"/>
        <sz val="10"/>
        <color theme="1"/>
        <rFont val="Calibri"/>
        <family val="2"/>
        <scheme val="minor"/>
      </rPr>
      <t>2</t>
    </r>
  </si>
  <si>
    <t>2.3: In 2007 is een range gerapporteerd van 1200km2. Hiervan lagen vier hokken in het westen van het land, de overige acht in het oosten. Nu liggen er acht hokken in het westen, en negen in het oosten. De populaties in het oosten worden door de expert niet als duurzaam gezien. Het zijn populaties die in hoge mate bij natuurontwikkelingsoevers in de relatieve pionierfase zijn ontstaan. Door verdere successie zijn ze deels gedoemd weer te verdwijnen. Toename is in hoge mate gevolg van beter zoeken, niet alleen naar de soort zelf, maar natuurontwikelingsterreinen worden ook graag bezocht.</t>
  </si>
  <si>
    <t>Volgens de expert is de echte trend stabiel. Het verschil met de vorige rapportage (van 1200km2 toen naar 800km2 nu) is dus te wijten aan een andere methode: de oostelijke hokken mogen feitelijk niet meedoen in de rangekaart. Daarnaast leidt intensiever zoeken ook tot een grotere range.</t>
  </si>
  <si>
    <t>Voor een gunstige SvI moeten er ten minste 5 locaties in het oosten en 5 in het westen moesten zijn. De beoordeling komt ook nu op zeer ongunstig omdat de oostelijke populaties niet stabiel zijn, en dus in feite niet meetellen. </t>
  </si>
  <si>
    <t>2.4: In 2007 is de populatiegrootte niet gerapporteerd in area in m2. Er zijn uit de vorige rapportage periode weinig abundantiegegevens. Met name de Zeeuwse populaties waren in deze periode groter, maar er ontbreken een deel van de oostelijke populaties. De oppervlakte in 2007 wordt op ongeveer 50 m2 geschat. Er is sprake van een echte toename en betere kennis. De populaties in het oosten zijn nog steeds niet duurzaam en stabiel en tellen daarom eigenlijk niet mee. De beoordeling komt daarmee nu ook nu op zeer ongunstig.</t>
  </si>
  <si>
    <t>2.5: In 2007 is een leefgebied van 200km2 gerapporteerd. Dit is met een andere methode vastgesteld, waardoor een directe vergelijking niet meer mogelijk is. De expert geeft aan dat er wel degelijk een toename van de oppervlakte leefgebied is, namelijk doordat er nieuwe populaties in Oost Nederland zijn gevonden. De habitatkwaliteit in de oude groeiplaatsen lijkt verslechterd.</t>
  </si>
  <si>
    <t>De nieuw opgedoken populaties zijn ten delen een gevolg van een verhoogde waarnemersinspanning. Deze soort wordt nu vaker gericht gezocht, onder andere door waterschappen. Ook natuurontwikkeling door m.n. waterschappen heeft bijgedragen aan een verbetering.</t>
  </si>
  <si>
    <t>Kussentjesmos</t>
  </si>
  <si>
    <t>http://www.natuurgegevens.nl/sites/www.natuurgegevens.nl/files/hr_rapportage/2013/annexB_species/range/png/kussentjesmos_rd_p2_gandata_atl.png</t>
  </si>
  <si>
    <t>Leucobryum glaucum</t>
  </si>
  <si>
    <r>
      <t>17.000,00km</t>
    </r>
    <r>
      <rPr>
        <vertAlign val="superscript"/>
        <sz val="10"/>
        <color theme="1"/>
        <rFont val="Calibri"/>
        <family val="2"/>
        <scheme val="minor"/>
      </rPr>
      <t>2</t>
    </r>
  </si>
  <si>
    <t>http://www.natuurgegevens.nl/sites/www.natuurgegevens.nl/files/hr_rapportage/2013/annexB_species/frr/png/kussentjesmos_frr_0.png</t>
  </si>
  <si>
    <r>
      <t>435,00km</t>
    </r>
    <r>
      <rPr>
        <vertAlign val="superscript"/>
        <sz val="10"/>
        <color theme="1"/>
        <rFont val="Calibri"/>
        <family val="2"/>
        <scheme val="minor"/>
      </rPr>
      <t>2</t>
    </r>
  </si>
  <si>
    <t>De expert geeft aan dat met name door N-depositie de kwaliteit gemiddeld is.</t>
  </si>
  <si>
    <r>
      <t>987,00km</t>
    </r>
    <r>
      <rPr>
        <vertAlign val="superscript"/>
        <sz val="10"/>
        <color theme="1"/>
        <rFont val="Calibri"/>
        <family val="2"/>
        <scheme val="minor"/>
      </rPr>
      <t>2</t>
    </r>
  </si>
  <si>
    <t>2.3: De expert geeft echter aan dat de trend gelijk is gebleven en het verschil met 2007 komt door een andere onderzoeksmethode (andere delen van het land juist wel of niet onderzocht). Bovendien fluctueert de soort.</t>
  </si>
  <si>
    <t>2.4: In 2007 is een populatiegrootte geschat tussen de  812 en 3000 gridcellen. De soort is stabiel. Het verschil met de vorige rapportage komt door een andere methode.</t>
  </si>
  <si>
    <t>2.5: De trend is stabiel. Het verschil met de vorige rapportage komt door een andere onderzoeksmethode (andere delen van het land juist wel of niet onderzocht). Bovendien fluctueert de soort.</t>
  </si>
  <si>
    <t>Laatvlieger</t>
  </si>
  <si>
    <t>http://www.natuurgegevens.nl/sites/www.natuurgegevens.nl/files/hr_rapportage/2013/annexB_species/range/png/laatvlieger_rd_p2_gandata_atl.png</t>
  </si>
  <si>
    <t>Eptesicus serotinus</t>
  </si>
  <si>
    <r>
      <t>40.200,00km</t>
    </r>
    <r>
      <rPr>
        <vertAlign val="superscript"/>
        <sz val="10"/>
        <color theme="1"/>
        <rFont val="Calibri"/>
        <family val="2"/>
        <scheme val="minor"/>
      </rPr>
      <t>2</t>
    </r>
  </si>
  <si>
    <t>http://www.natuurgegevens.nl/sites/www.natuurgegevens.nl/files/hr_rapportage/2013/annexB_species/frr/png/laatvlieger_frr.png</t>
  </si>
  <si>
    <r>
      <t>2.625,00km</t>
    </r>
    <r>
      <rPr>
        <vertAlign val="superscript"/>
        <sz val="10"/>
        <color theme="1"/>
        <rFont val="Calibri"/>
        <family val="2"/>
        <scheme val="minor"/>
      </rPr>
      <t>2</t>
    </r>
  </si>
  <si>
    <t>De expert geeft aan dat de habitatkwaliteit goed is. De soort profiteert van cultuurlandschappen, bossen en parken die ouder worden.</t>
  </si>
  <si>
    <r>
      <t>3.920,00km</t>
    </r>
    <r>
      <rPr>
        <vertAlign val="superscript"/>
        <sz val="10"/>
        <color theme="1"/>
        <rFont val="Calibri"/>
        <family val="2"/>
        <scheme val="minor"/>
      </rPr>
      <t>2</t>
    </r>
  </si>
  <si>
    <t>2.3: In 2007 is een range gerapporteerd van 26700km2. De trend is bepaald m.b.v. een Chi-kwadraat toets waarin de situatie uit de vorige rapportageperiode is vergeleken met de huidige. Er is sprake van een significante toename. De expert geeft aan dat dit komt omdat er beter wordt geinventariseerd en dat er dus geen sprake is van een echte trend.</t>
  </si>
  <si>
    <t>2.4: In 2007 is een populatiegrootte geschat tussen de 12500 en 20000 individuen. Dit is een onderschatting geweest, het aantal had vermoedelijk toen ook 25.000-40.000 moeten zijn. Trend is stabiel, mogelijk dalend door na-isolatie, houtverduurzamingsmiddelen en afbraak landschappelijke elementen. </t>
  </si>
  <si>
    <t>2.5: In 2007 is 9620 km2 leefgebied gerapporteerd. Dit is met een andere methode vastgesteld, waardoor een directe vergelijking niet meer mogelijk is. De oppervlakte leefgebied is wel echt toegenomen.</t>
  </si>
  <si>
    <t>2.9: De belangrijkste reden waarom de staat van instandhouding is veranderd van gunstig in 2007 naar matig ongunstig nu is dat de FRP nu hoger ingeschat is dan in 2007, vanwege de vereiste van minimaal behoud van de situatie van 1994. Met de huidige FRP zou de beoordeling van de populatie, en daarmee van de soort, in 2007 ook zeer ongunstig zijn geweest.</t>
  </si>
  <si>
    <t>Medicinale bloedzuiger</t>
  </si>
  <si>
    <t>ringworm</t>
  </si>
  <si>
    <t>http://www.natuurgegevens.nl/sites/www.natuurgegevens.nl/files/hr_rapportage/2013/annexB_species/range/png/medicinalebloedzuiger.png</t>
  </si>
  <si>
    <t>Hirundo medecinalis</t>
  </si>
  <si>
    <r>
      <t>1.100,00km</t>
    </r>
    <r>
      <rPr>
        <vertAlign val="superscript"/>
        <sz val="10"/>
        <color theme="1"/>
        <rFont val="Calibri"/>
        <family val="2"/>
        <scheme val="minor"/>
      </rPr>
      <t>2</t>
    </r>
  </si>
  <si>
    <t>http://www.natuurgegevens.nl/sites/www.natuurgegevens.nl/files/hr_rapportage/2013/annexB_species/frr/png/medicinale%20bloedzuiger_frr.png</t>
  </si>
  <si>
    <r>
      <t>7,00km</t>
    </r>
    <r>
      <rPr>
        <vertAlign val="superscript"/>
        <sz val="10"/>
        <color theme="1"/>
        <rFont val="Calibri"/>
        <family val="2"/>
        <scheme val="minor"/>
      </rPr>
      <t>2</t>
    </r>
  </si>
  <si>
    <t>Expert geeft aan dat dit aspect onderbelicht is.</t>
  </si>
  <si>
    <r>
      <t>10,00km</t>
    </r>
    <r>
      <rPr>
        <vertAlign val="superscript"/>
        <sz val="10"/>
        <color theme="1"/>
        <rFont val="Calibri"/>
        <family val="2"/>
        <scheme val="minor"/>
      </rPr>
      <t>2</t>
    </r>
  </si>
  <si>
    <t>2.4: In 2007 is de populatiegrootte niet gerapporteerd in volwassen individuen, daarom 2.4.15c op Ja gezet. Een vergelijking is dan ook niet mogelijk. Er is zoveel onzeker over deze soort dat de Staat van Instandhouding voor de populatie ook op onbekend is gezet.</t>
  </si>
  <si>
    <t>2.5: In 2007 is 60 km2 leefgebied gerapporteerd. Dit is met een andere methode vastgesteld, waardoor een directe vergelijking niet meer mogelijk is. De trend in de oppervlakte leefgebied is onbekend.</t>
  </si>
  <si>
    <t>Meerkikker</t>
  </si>
  <si>
    <t>http://www.natuurgegevens.nl/sites/www.natuurgegevens.nl/files/hr_rapportage/2013/annexB_species/range/png/meerkikker_rd_p2.png</t>
  </si>
  <si>
    <t>Rana ridibunda</t>
  </si>
  <si>
    <r>
      <t>24.100,00km</t>
    </r>
    <r>
      <rPr>
        <vertAlign val="superscript"/>
        <sz val="10"/>
        <color theme="1"/>
        <rFont val="Calibri"/>
        <family val="2"/>
        <scheme val="minor"/>
      </rPr>
      <t>2</t>
    </r>
  </si>
  <si>
    <t>http://www.natuurgegevens.nl/sites/www.natuurgegevens.nl/files/hr_rapportage/2013/annexB_species/frr/png/meerkikker_frr.png</t>
  </si>
  <si>
    <r>
      <t>1.325,00km</t>
    </r>
    <r>
      <rPr>
        <vertAlign val="superscript"/>
        <sz val="10"/>
        <color theme="1"/>
        <rFont val="Calibri"/>
        <family val="2"/>
        <scheme val="minor"/>
      </rPr>
      <t>2</t>
    </r>
  </si>
  <si>
    <t>Meerkikker leefgebied neemt in kwaliteit toe, mede dankzij maatregelen als natuurvriendelijke oevers, vernatting en natuur ontwikkeling.</t>
  </si>
  <si>
    <r>
      <t>1.351,00km</t>
    </r>
    <r>
      <rPr>
        <vertAlign val="superscript"/>
        <sz val="10"/>
        <color theme="1"/>
        <rFont val="Calibri"/>
        <family val="2"/>
        <scheme val="minor"/>
      </rPr>
      <t>2</t>
    </r>
  </si>
  <si>
    <t>2.3: In 2007 is een range gerapporteerd van 14.900km2. De trend is bepaald met behulp van occupancy modellen. Er is geen significante trend. De expert geeft aan dat de rangetrend onzeker is. Het verschil tussen beide rapportages is te wijten aan een betere determinatiemethode binnen het groene kikkercomplex. </t>
  </si>
  <si>
    <t>2.4: In 2007 is de populatiegrootte geschat tussen de 900.000 en 6 miljoen. Ondanks de licht dalende trend vanuit het NEM (matige afname) geeft de expert aan dat deze soort toch op stabiel moet worden gezet voor de populatietrend. Belangrijkste reden hiervoor is dat er alleen in 2002 een flinke piek is en voor die periode, evenals daarna, is de populatietrend nagenoeg gelijk. Het verschil tussen beide rapportages is te wijten aan een andere, betere methode van populatieschatting.</t>
  </si>
  <si>
    <t>2.5: In 2007 is de oppervlakte leefgebied van 606km2 gerapporteerd. Met de data die op dit moment in de NDFF zit, is er geen significant verschil (Chi2 toets) tussen de oppervlakte leefgebied in de vorige en de huidige periode. Daarom is de trend in oppervlakte leefgebied als stabiel gerapporteerd. Het verschil met de vorige periode komt door andere data en kennis.</t>
  </si>
  <si>
    <t>Meervleermuis</t>
  </si>
  <si>
    <t>http://www.natuurgegevens.nl/sites/www.natuurgegevens.nl/files/hr_rapportage/2013/annexB_species/range/png/meervleermuis_rd_p2_gandata_atl.png</t>
  </si>
  <si>
    <t>Myotis dasycneme</t>
  </si>
  <si>
    <r>
      <t>20.000,00km</t>
    </r>
    <r>
      <rPr>
        <vertAlign val="superscript"/>
        <sz val="10"/>
        <color theme="1"/>
        <rFont val="Calibri"/>
        <family val="2"/>
        <scheme val="minor"/>
      </rPr>
      <t>2</t>
    </r>
  </si>
  <si>
    <t>http://www.natuurgegevens.nl/sites/www.natuurgegevens.nl/files/hr_rapportage/2013/annexB_species/frr/png/meervleermuis_frr.png</t>
  </si>
  <si>
    <r>
      <t>589,00km</t>
    </r>
    <r>
      <rPr>
        <vertAlign val="superscript"/>
        <sz val="10"/>
        <color theme="1"/>
        <rFont val="Calibri"/>
        <family val="2"/>
        <scheme val="minor"/>
      </rPr>
      <t>2</t>
    </r>
  </si>
  <si>
    <t>De expert geeft aan dat de kwaliteit van het leefgebied goed is, maar dat een verdere verbetering van de waterkwaliteit gunstig zal uitpakken voor deze soort. Meer aandacht voor oever- en watervegetaties (natuurvriendelijke oevers) zullen gunstig uitpakken voor deze soort.</t>
  </si>
  <si>
    <r>
      <t>1.377,00km</t>
    </r>
    <r>
      <rPr>
        <vertAlign val="superscript"/>
        <sz val="10"/>
        <color theme="1"/>
        <rFont val="Calibri"/>
        <family val="2"/>
        <scheme val="minor"/>
      </rPr>
      <t>2</t>
    </r>
  </si>
  <si>
    <t>2.3: De trend is bepaald m.b.v. een Chi-kwadraat toets waarin de situatie uit de vorige rapportageperiode is vergeleken met de huidige. In 2007 is een range gerapporteerd van 12700km2. Er is sprake van een echte uitbreiding. De soort overwintert steeds meer in het westen van het land. De grote gaten in het zuiden en oosten (=lage dichtheden, veel toevalstreffers, alleen kleine groepjes mannetjes aanwezig) lijken een waarnemers-effect.</t>
  </si>
  <si>
    <t>2.4: De populatietrend uit het NEM laat een matige toename zien. In 2007 is een populatiegrootte geschat tussen de 2500 en 3750 vrouwtjes. Dit is te laag geschat destijds, het moet dichtbij de schatting van Haarsma (2007) gelegen hebben: 12.000 vrouwtjes en 3000 mannetjes. </t>
  </si>
  <si>
    <t>2.5: In 2007 is 4450 km2 leefgebied gerapporteerd. Dit is met een andere methode vastgesteld, waardoor een directe vergelijking niet meer mogelijk is. De oppervlakte leefgebied is wel echt toegenomen.</t>
  </si>
  <si>
    <t>Muurhagedis</t>
  </si>
  <si>
    <t>http://www.natuurgegevens.nl/sites/www.natuurgegevens.nl/files/hr_rapportage/2013/annexB_species/range/png/muurhagedis_rd_p2.png</t>
  </si>
  <si>
    <t>Podarcis muralis</t>
  </si>
  <si>
    <t>http://www.natuurgegevens.nl/sites/www.natuurgegevens.nl/files/hr_rapportage/2013/annexB_species/frr/png/muurhagedis_frr_0.png</t>
  </si>
  <si>
    <r>
      <t>9,00km</t>
    </r>
    <r>
      <rPr>
        <vertAlign val="superscript"/>
        <sz val="10"/>
        <color theme="1"/>
        <rFont val="Calibri"/>
        <family val="2"/>
        <scheme val="minor"/>
      </rPr>
      <t>2</t>
    </r>
  </si>
  <si>
    <t>Expert geeft aan dat het leefgebied nog niet optimaal is en daarnaast spelen verbindingsvraagstukken c.q. versnippering en stedebouwkundige ontwikkelingen in de komende periode een belangrijke rol (in prep. Spikmans en Bosman).</t>
  </si>
  <si>
    <t>2.4: In 2007 is de populatiegrootte geschat tussen de 130 en 275 volwassen exemplaren. De populatietrend uit het NEM is stabiel.  Nu wordt een aantal geschat tussen de 150 en 450 volwassen dieren. Dit komt vooral doordat er nu een beter schattingsmethode beschikbaar is (In prep. Spikmans en Bosman). </t>
  </si>
  <si>
    <t>2.5: In 2007 is 11 km2 leefgebied gerapporteerd. Dit is met een andere methode vastgesteld, waardoor een directe vergelijking niet meer mogelijk is. De oppervlakte leefgebied is wel echt toegenomen. De expert geeft aan dat in het recente verleden er nieuwe locaties bezet zijn geraakt en ontdekt, waaronder stukjes maasoever, spoorlijn en kleine industrieterreinen.</t>
  </si>
  <si>
    <t>Nauwe korfslak</t>
  </si>
  <si>
    <t>weekdieren</t>
  </si>
  <si>
    <t>http://www.natuurgegevens.nl/sites/www.natuurgegevens.nl/files/hr_rapportage/2013/annexB_species/range/png/nauwekorfslak_rd_p2.png</t>
  </si>
  <si>
    <t>Vertigo angustior</t>
  </si>
  <si>
    <t>Adriaan Gmelig Meyling</t>
  </si>
  <si>
    <r>
      <t>3.000,00km</t>
    </r>
    <r>
      <rPr>
        <vertAlign val="superscript"/>
        <sz val="10"/>
        <color theme="1"/>
        <rFont val="Calibri"/>
        <family val="2"/>
        <scheme val="minor"/>
      </rPr>
      <t>2</t>
    </r>
  </si>
  <si>
    <t>http://www.natuurgegevens.nl/sites/www.natuurgegevens.nl/files/hr_rapportage/2013/annexB_species/frr/png/nauwe%20korfslak_frr.png</t>
  </si>
  <si>
    <r>
      <t>141,00km</t>
    </r>
    <r>
      <rPr>
        <vertAlign val="superscript"/>
        <sz val="10"/>
        <color theme="1"/>
        <rFont val="Calibri"/>
        <family val="2"/>
        <scheme val="minor"/>
      </rPr>
      <t>2</t>
    </r>
  </si>
  <si>
    <t>In de duinen is de kwaliteit van het leefgebied nog steeds redelijk goed (al gaat hij vermoedelijk wel achteruit) en komt de soort nog in relatief hoge dichtheden voor, in het binnenland is de kwaliteit duidelijk minder en liggen ook de dichtheden op een veel lager niveau.</t>
  </si>
  <si>
    <t>2.3: In 2007 is een range gerapporteerd van 2700km2. De trend is bepaald m.b.v. een Chi-kwadraat toets waarin de situatie uit de vorige rapportageperiode is vergeleken met de huidige. Hieruit komt een significante toename. Echter, de expert geeft aan dat de toename niet reëel is maar komt door aanvullend onderzoek.</t>
  </si>
  <si>
    <t>2.4: Er lijkt in de duinen sprake van een achteruitgang, vooral omdat er veel gebieden worden heringericht. Daarnaast is het aantal in vergelijking met 2007 veranderd doordat een andere eenheid is gebruikt.</t>
  </si>
  <si>
    <t>2.5: In 2007 is een leefgebied van 250km2 gerapporteerd. Het verschil komt door een andere methode. Pas in 2013 wordt samen met het CBS begonnen aan de ideevorming over schattingen mbt het aantal bezet aantal km-hokken. Zeker is dat de trend onbekend is.</t>
  </si>
  <si>
    <t>2.9: Hoewel de soort achteruit gaat is een belangrijke reden waarom de staat van instandhouding is veranderd van matig ongunstig in 2007 naar zeer ongunstig nu dat de FRP nu hoger ingeschat is dan in 2007. Met de huidige FRP zou de beoordeling van de populatie, en daarmee van de soort, in 2007 ook zeer ongunstig zijn geweest.</t>
  </si>
  <si>
    <t>Noordse winterjuffer</t>
  </si>
  <si>
    <t>http://www.natuurgegevens.nl/sites/www.natuurgegevens.nl/files/hr_rapportage/2013/annexB_species/range/png/noordsewinterjuffer_rd_p2.png</t>
  </si>
  <si>
    <t>Sympecma braueri</t>
  </si>
  <si>
    <t>Sympecma paedisca</t>
  </si>
  <si>
    <t>http://www.natuurgegevens.nl/sites/www.natuurgegevens.nl/files/hr_rapportage/2013/annexB_species/frr/png/noordse%20winterjuffer_frr.png</t>
  </si>
  <si>
    <r>
      <t>131,00km</t>
    </r>
    <r>
      <rPr>
        <vertAlign val="superscript"/>
        <sz val="10"/>
        <color theme="1"/>
        <rFont val="Calibri"/>
        <family val="2"/>
        <scheme val="minor"/>
      </rPr>
      <t>2</t>
    </r>
  </si>
  <si>
    <t>Voor zover we weten is de kwaliteit van het leefgebied op dit moment goed. </t>
  </si>
  <si>
    <r>
      <t>133,00km</t>
    </r>
    <r>
      <rPr>
        <vertAlign val="superscript"/>
        <sz val="10"/>
        <color theme="1"/>
        <rFont val="Calibri"/>
        <family val="2"/>
        <scheme val="minor"/>
      </rPr>
      <t>2</t>
    </r>
  </si>
  <si>
    <t>2.3: In 2007 is een range gerapporteerd van 2000km2. De trend is bepaald met behulp van occupancy modellen. Deze tonen geen significante verandering. Het verschil met de huidige rapportage is klein en komt door meer gericht onderzoek.</t>
  </si>
  <si>
    <t>2.5: In 2007 is een leefgebied van 54 km2 gerapporteerd. Er wordt nu meer gezocht en de data wordt veel precieser gerapporteerd, waardoor het leefgebied (in aantal bezette kmhokken) toe is genomen terwijl de echte trend (uit occupancy modellen) stabiel is.</t>
  </si>
  <si>
    <t>Noordse Woelmuis</t>
  </si>
  <si>
    <t>http://www.natuurgegevens.nl/sites/www.natuurgegevens.nl/files/hr_rapportage/2013/annexB_species/range/png/noordse%20woelmuis%20%28arenicola%29_rd_p2_gandata_atl.png</t>
  </si>
  <si>
    <t>Microtus oeconomus arenicola</t>
  </si>
  <si>
    <r>
      <t>7.500,00km</t>
    </r>
    <r>
      <rPr>
        <vertAlign val="superscript"/>
        <sz val="10"/>
        <color theme="1"/>
        <rFont val="Calibri"/>
        <family val="2"/>
        <scheme val="minor"/>
      </rPr>
      <t>2</t>
    </r>
  </si>
  <si>
    <t>http://www.natuurgegevens.nl/sites/www.natuurgegevens.nl/files/hr_rapportage/2013/annexB_species/frr/png/noordse%20woelmuis_frr.png</t>
  </si>
  <si>
    <t>De expert geeft aan dat de kwaliteit van het leefgebied gemiddeld is, maar dat er positieve ontwikkelingen zijn in relatie tot natuurontwikkeling, bijvoorbeeld plan Tureluur op Schouwen-Duiveland en natuurontwikkeling in de Biesbosch.</t>
  </si>
  <si>
    <r>
      <t>581,00km</t>
    </r>
    <r>
      <rPr>
        <vertAlign val="superscript"/>
        <sz val="10"/>
        <color theme="1"/>
        <rFont val="Calibri"/>
        <family val="2"/>
        <scheme val="minor"/>
      </rPr>
      <t>2</t>
    </r>
  </si>
  <si>
    <t>2.3: In 2007 is een range gerapporteerd van 9000km2. De trend is bepaald m.b.v. een Chi-kwadraat toets waarin de situatie uit de vorige rapportageperiode is vergeleken met de huidige. Dit is geen significant verschil. De expert bevestigt dit en noemt de trend sinds 2007 stabiel. Het getal voor 2007 is vooral zo hoog door intensieve inventarisaties. De wijze waarop de noordse woelmuis wordt geinventariseerd (door middel van inloopvallen en met behulp van braakballen) is behoorlijk gevoelig voor waarnemers-effecten. Bovendien is de verspreiding erg versnipperd. Het aantal 10x10 blokken kan dus enorm verschillen tussen perioden afhankelijk van de geleverde inventarisatie-inspanning in de jaren daarvoor. Aangezien de ondersteuning voor verspreidingsonderzoek is gestopt door de landelijke overheid, mag er een flinke daling in de komende peiling over 6 jaar worden verwacht.</t>
  </si>
  <si>
    <t>2.4: In 2007 is de populatiegrootte niet gerapporteerd in volwassen individuen. Een vergelijking is dan ook niet mogelijk. De expert geeft aan dat de populatie in Nederland stabiel wordt geacht en overeenkomt met de gegeven waardes bij de FRV's. De expert geeft ook aan dat er geen werkelijk populatie onderzoek aan Noordse woelmuizen plaats vindt.</t>
  </si>
  <si>
    <t>2.5: In 2007 is 147 km2 leefgebied gerapporteerd. Dit is met een andere methode vastgesteld, waardoor een directe vergelijking niet meer mogelijk is. De oppervlakte leefgebied is wel echt toegenomen.</t>
  </si>
  <si>
    <t>Oostelijke witsnuitlibel</t>
  </si>
  <si>
    <t>http://www.natuurgegevens.nl/sites/www.natuurgegevens.nl/files/hr_rapportage/2013/annexB_species/range/png/oostelijke_witsnuitlibel_rd_p2_0.png</t>
  </si>
  <si>
    <t>Leurorrhinia albifrons</t>
  </si>
  <si>
    <t>http://www.natuurgegevens.nl/sites/www.natuurgegevens.nl/files/hr_rapportage/2013/annexB_species/frr/png/oostelijke%20witsnuitlibel_frr.png</t>
  </si>
  <si>
    <t>De oostelijke witsnuitlibel komt slechts op één plek voor. Dit betreft een ven dat in de jaren tachtig is opgeschoond. Het voldoet niet aan de opitmale habitatbeschrijvingen zoals die bekend zijn uit het buitenland (Sternberg en Buchwald, 2000).</t>
  </si>
  <si>
    <t>2.4: De verschillen tussen de huidige schatting van de populatiegrootte en oppervlakte leefgebied en die van 2007 zijn te wijten aan nieuwe kennis.</t>
  </si>
  <si>
    <t>2.5: Er is nog steeds maar één vindplaats, alleen is alles daar nu veel beter onderzocht waardoor de soort nu uit zeven kmhokken bekend is itt één hok in 2007. </t>
  </si>
  <si>
    <t>Otter</t>
  </si>
  <si>
    <t>http://www.natuurgegevens.nl/sites/www.natuurgegevens.nl/files/hr_rapportage/2013/annexB_species/range/png/otter_rd_p2_gandata_atl.png</t>
  </si>
  <si>
    <t>Lutra lutra</t>
  </si>
  <si>
    <r>
      <t>5.600,00km</t>
    </r>
    <r>
      <rPr>
        <vertAlign val="superscript"/>
        <sz val="10"/>
        <color theme="1"/>
        <rFont val="Calibri"/>
        <family val="2"/>
        <scheme val="minor"/>
      </rPr>
      <t>2</t>
    </r>
  </si>
  <si>
    <t>http://www.natuurgegevens.nl/sites/www.natuurgegevens.nl/files/hr_rapportage/2013/annexB_species/frr/png/otter_frr.png</t>
  </si>
  <si>
    <r>
      <t>229,00km</t>
    </r>
    <r>
      <rPr>
        <vertAlign val="superscript"/>
        <sz val="10"/>
        <color theme="1"/>
        <rFont val="Calibri"/>
        <family val="2"/>
        <scheme val="minor"/>
      </rPr>
      <t>2</t>
    </r>
  </si>
  <si>
    <t>De expert geeft aan dat de kwaliteit van het leefgebied sterk is verbeterd. Nadat eerst de waterkwaliteit is toegenomen zijn ook de structuren verbeterd o.a. door natuurvriendelijke oevers, robuuste verbindingszones, ecologische verbindingzones, natuurontwikkelingsprojecten e.d. Daarnaast dragen ontsnipperingsmaatregelen bij aan de connectiviteit.</t>
  </si>
  <si>
    <r>
      <t>274,00km</t>
    </r>
    <r>
      <rPr>
        <vertAlign val="superscript"/>
        <sz val="10"/>
        <color theme="1"/>
        <rFont val="Calibri"/>
        <family val="2"/>
        <scheme val="minor"/>
      </rPr>
      <t>2</t>
    </r>
  </si>
  <si>
    <t>The species is reintroduced during the period 2002-2008 in northwest Overijssel. It now spreads beyond to the south and the west. No Natura 2000 sites are designated yet.</t>
  </si>
  <si>
    <t>Pimpernelblauwtje</t>
  </si>
  <si>
    <t>http://www.natuurgegevens.nl/sites/www.natuurgegevens.nl/files/hr_rapportage/2013/annexB_species/range/png/pimpernelblauwtje_rd_p2.png</t>
  </si>
  <si>
    <t>Maculinea teleius</t>
  </si>
  <si>
    <t>http://www.natuurgegevens.nl/sites/www.natuurgegevens.nl/files/hr_rapportage/2013/annexB_species/frr/png/pimpernelblauwtje_frr.png</t>
  </si>
  <si>
    <t>De populatie is beperkt tot een klein gebied in Midden-Brabant. Hier wordt veel aandacht gegeven aan de soort en binnen dit gebied heeft hij zich ook uitgebreid en nieuwe locaties gekoloniseerd. Daarom wordt de kwaliteit als goed beoordeeld.</t>
  </si>
  <si>
    <t>2.3: In 2007 is een range gerapporteerd van 100km2. De trend is bepaald met behulp van occupancy modellen. Deze laten geen significante trend zien. Het verschil van de vorige met de huidige rapportage is slechts één hok en te wijten aan zwervende vlinders rond de Moerputten. Dit komt vooral door meer aandacht.</t>
  </si>
  <si>
    <t>2.4: In 2007 is een populatiegrootte geschat tussen de 180 en 1000 individuen. De populatietrend uit het NEM laat een sterke toename zien. Er is sprake van een echte toename.</t>
  </si>
  <si>
    <t>2.5: Trend veranderd van x naar 0 door expert. De oppervlakte leefgebied is niet veranderd. Door de methode (er wordt gekeken naar het aantal kmhokken met waarnemingen) lijkt de oppervlakte leefgebied verdubbeld van 3 naar 7 km2. Dit is echter niet de echte verandering in de oppervlakte leefgebied, die is nl. gelijk gebleven. </t>
  </si>
  <si>
    <t>Platte schijfhoren</t>
  </si>
  <si>
    <t>http://www.natuurgegevens.nl/sites/www.natuurgegevens.nl/files/hr_rapportage/2013/annexB_species/range/png/platte%20schijfhoren_rd_p2_gandata_atl_0.png</t>
  </si>
  <si>
    <t>Anisus vorticulus</t>
  </si>
  <si>
    <r>
      <t>13.900,00km</t>
    </r>
    <r>
      <rPr>
        <vertAlign val="superscript"/>
        <sz val="10"/>
        <color theme="1"/>
        <rFont val="Calibri"/>
        <family val="2"/>
        <scheme val="minor"/>
      </rPr>
      <t>2</t>
    </r>
  </si>
  <si>
    <t>http://www.natuurgegevens.nl/sites/www.natuurgegevens.nl/files/hr_rapportage/2013/annexB_species/frr/png/platte%20schijfhoren_frr.png</t>
  </si>
  <si>
    <r>
      <t>313,00km</t>
    </r>
    <r>
      <rPr>
        <vertAlign val="superscript"/>
        <sz val="10"/>
        <color theme="1"/>
        <rFont val="Calibri"/>
        <family val="2"/>
        <scheme val="minor"/>
      </rPr>
      <t>2</t>
    </r>
  </si>
  <si>
    <t>Kwaliteit is matig, wat vooral komt door eutrofiering en biotoopverlies (sloten dempen).</t>
  </si>
  <si>
    <r>
      <t>319,00km</t>
    </r>
    <r>
      <rPr>
        <vertAlign val="superscript"/>
        <sz val="10"/>
        <color theme="1"/>
        <rFont val="Calibri"/>
        <family val="2"/>
        <scheme val="minor"/>
      </rPr>
      <t>2</t>
    </r>
  </si>
  <si>
    <t>2.3: In 2007 is een range gerapporteerd van 8000km2. De trend is bepaald m.b.v. een Chi-kwadraat toets waarin de situatie uit de vorige rapportageperiode is vergeleken met de huidige. Deze laat een significant stijging zien. Er is sprake van een echte uitbreiding.</t>
  </si>
  <si>
    <t>De soort wordt nog steeds in nieuwe atlashokken gevonden. Hij komt weliswaar soms heel lokaal voor, maar komt waarschijnlijk in veel meer 10x10 km hokken voor dan nu bekend is. Vanwege de nog steeds toenemende waarnemersinspanning wordt de soort dus nog steeds in nieuwe hokken gevonden. </t>
  </si>
  <si>
    <t>Dit jaar zijn voor het eerst meerdere locaties opnieuw onderzocht die al in de periode 2004 t/m 2011 zijn onderzocht. Daaruit kwam naar voren dat de soort op relatief veel plaatsen niet is teruggevonden. Een kwantitatieve analyse is nog niet gedaan en bovendien betrof deze herinventarisatie een kleine gebied die niet representatief is voor Nederland.</t>
  </si>
  <si>
    <t>2.4: In 2007 is de populatiegrootte niet gerapporteerd in volwassen individuen. Een vergelijking is dan ook niet mogelijk. </t>
  </si>
  <si>
    <t>Deze populatieschatting is ruw geschat. Verder is het zo dat we over trends niets kwantitatief kunnen zeggen. Er is (nog) geen meetnet voor deze soort. Dus alleen op basis van wat we (denken te) zien in het veld (eutrofiering, meer eendenkroos en sloten die dichtgroeien) bestaat het vermoeden bij onze waarnemers dat er een negatieve trend is.</t>
  </si>
  <si>
    <t>De schattingen van de populatie zijn gemaakt op min of meer vrij optimale hokken. Naar mate de tijd vordert wordt de soort in steeds meer in hokken gevonden met marginale omstandigheden. Dit betekend dat de populatieomvang niet alleen groter wordt door de waarnemersinspanning, maar eigenlijk ook onevenredig veel groter wordt doordat schattingen gebaseerd zijn op basis van gunstige 10x10km-hokken.</t>
  </si>
  <si>
    <t>2.5: In 2007 is 102 km2 leefgebied gerapporteerd. Dit is met een andere methode vastgesteld, waardoor </t>
  </si>
  <si>
    <t>een directe vergelijking niet meer mogelijk is. De oppervlakte leefgebied daalt. Dat het aantal bezette km2 is toegenomen, komt door meer kennis en data.</t>
  </si>
  <si>
    <t>Poelkikker</t>
  </si>
  <si>
    <t>http://www.natuurgegevens.nl/sites/www.natuurgegevens.nl/files/hr_rapportage/2013/annexB_species/range/png/poelkikker_rd_p2.png</t>
  </si>
  <si>
    <t>Rana lessonae</t>
  </si>
  <si>
    <r>
      <t>23.800,00km</t>
    </r>
    <r>
      <rPr>
        <vertAlign val="superscript"/>
        <sz val="10"/>
        <color theme="1"/>
        <rFont val="Calibri"/>
        <family val="2"/>
        <scheme val="minor"/>
      </rPr>
      <t>2</t>
    </r>
  </si>
  <si>
    <t>http://www.natuurgegevens.nl/sites/www.natuurgegevens.nl/files/hr_rapportage/2013/annexB_species/frr/png/poelkikker_frr.png</t>
  </si>
  <si>
    <r>
      <t>1.332,00km</t>
    </r>
    <r>
      <rPr>
        <vertAlign val="superscript"/>
        <sz val="10"/>
        <color theme="1"/>
        <rFont val="Calibri"/>
        <family val="2"/>
        <scheme val="minor"/>
      </rPr>
      <t>2</t>
    </r>
  </si>
  <si>
    <t>De expert geeft aan dat de habitatkwaliteit vooral bij de voortplantingswateren een gevoelig punt is. Op veel locaties zijn wel vebeteringen doorgevoerd, zoals herstel van vennen en poelen, maar er zijn nog teveel locaties waar dit onvoldoende is.</t>
  </si>
  <si>
    <r>
      <t>1.358,00km</t>
    </r>
    <r>
      <rPr>
        <vertAlign val="superscript"/>
        <sz val="10"/>
        <color theme="1"/>
        <rFont val="Calibri"/>
        <family val="2"/>
        <scheme val="minor"/>
      </rPr>
      <t>2</t>
    </r>
  </si>
  <si>
    <t>2.3: De trend is bepaald met behulp van occupancy schattingen. Deze laat een heel kleine, maar wel significante daling zien. In 2007 is een range gerapporteerd van 20.900 km2. Volgens de expert is de trend stabiel en is de stijging t.o.v. 2007 toe te wijzen aan meer data door meer vrijwilligers.</t>
  </si>
  <si>
    <t>2.4: In 2007 is de populatiegrootte geschat tussen de 150.000 en 2 miljoen. Het verschil is te wijten aan een betere schattingsmethode, de trend uit het NEM is stabiel. </t>
  </si>
  <si>
    <t>2.5: In 2007 is een leefgebied van 612km2 gerapporteerd. Met de data die op dit moment in de NDFF zit, is er geen significant verschil (Chi2 toets) tussen de oppervlakte leefgebied in de vorige en de huidige periode. Daarom is de trend in oppervlakte leefgebied als stabiel gerapporteerd. Het verschil met de vorige periode komt door andere data en kennis.</t>
  </si>
  <si>
    <t>Rendiermos</t>
  </si>
  <si>
    <t>http://www.natuurgegevens.nl/sites/www.natuurgegevens.nl/files/hr_rapportage/2013/annexB_species/range/png/rendiermos_rd_p2.png</t>
  </si>
  <si>
    <t>Cladonia spp. (subgenus Cladina)</t>
  </si>
  <si>
    <t>Cladina spec.</t>
  </si>
  <si>
    <r>
      <t>13.100,00km</t>
    </r>
    <r>
      <rPr>
        <vertAlign val="superscript"/>
        <sz val="10"/>
        <color theme="1"/>
        <rFont val="Calibri"/>
        <family val="2"/>
        <scheme val="minor"/>
      </rPr>
      <t>2</t>
    </r>
  </si>
  <si>
    <t>0 = Absent data</t>
  </si>
  <si>
    <t>Favourable reference range is unknown</t>
  </si>
  <si>
    <t>n.a.</t>
  </si>
  <si>
    <t>Rivierdonderpad</t>
  </si>
  <si>
    <t>http://www.natuurgegevens.nl/sites/www.natuurgegevens.nl/files/hr_rapportage/2013/annexB_species/range/png/rivierdonderpad_rd_p2_2.png</t>
  </si>
  <si>
    <t>Cottus gobio</t>
  </si>
  <si>
    <t>Cottus perifretum</t>
  </si>
  <si>
    <r>
      <t>22.700,00km</t>
    </r>
    <r>
      <rPr>
        <vertAlign val="superscript"/>
        <sz val="10"/>
        <color theme="1"/>
        <rFont val="Calibri"/>
        <family val="2"/>
        <scheme val="minor"/>
      </rPr>
      <t>2</t>
    </r>
  </si>
  <si>
    <t>http://www.natuurgegevens.nl/sites/www.natuurgegevens.nl/files/hr_rapportage/2013/annexB_species/frr/png/rivierdonderpad_frr.png</t>
  </si>
  <si>
    <r>
      <t>838,00km</t>
    </r>
    <r>
      <rPr>
        <vertAlign val="superscript"/>
        <sz val="10"/>
        <color theme="1"/>
        <rFont val="Calibri"/>
        <family val="2"/>
        <scheme val="minor"/>
      </rPr>
      <t>2</t>
    </r>
  </si>
  <si>
    <t>Verdroging, watervervuiling, beeknormalisatie en intensief beekonderhoud zijn van nadelige invloed op rivierdonderpad. De soort heeft waarschijnlijk geprofiteerd van de aanleg van (stort) stenen oevers door de mens. Dit is kunstmatig stenig habitat waar tussen de Rivierdonderpad zijn niche vindt. Door de komt van exotische riviergrondels wordt de Rivierdonderpad hier nu weg geconcurreerd.</t>
  </si>
  <si>
    <t>Doordat sinds het einde van de 20e eeuw beekherstelmaatregelen worden uitgevoerd is de soort in beken voor een verdere achteruitgang behoed. In de meeste leefgebieden waar de soort actueel voorkomt is de kwaliteit van het leefgebied redelijk tot goed.</t>
  </si>
  <si>
    <t>In een aantal beken is de soort in het verleden verdwenen door de degradatie van beeksystemen.  Maar landelijk gezien komt de soort nog steeds wijd verspreid voor. Het opheffen van migratiebarrieres tussen het leefgebied van beekdonderpad en rivierdonderpad vormt daarom een mogelijk een bedreiging voor beekdonderpad. Onbekend is of de Rivierdonderpad de niche van de Beekdonderpad overneemt. Daarnaast bestaat de angst dat exotische grondels vanuit de grote rivieren de beken optrekken en concurreren met de Beekdonderpad, zoals deze dat nu ook al doen met de Rivierdonderpad. Voor invasieve exotische grondelsoorten wordt verwacht dat deze een bedreiging vormen voor rivierdonderpad. Gezien de sterke uitbreiding van exotische grondelsoorten is het raadzaam voorzichtigheid te betrachten met het vispasseerbaar maken van de vaak al eeuwenlang geïsoleerde bovenlopen van watersystemen waar zeldzame bodemgebonden soorten als beekdonderpad voorkomen. Goed bedoelde herstelmaatregelen zoals de aanleg van vistrappen kunnen door concurrentie of predatie door exoten leiden tot verarming van de inheemse fauna waardoor ecologische doelstellingen buiten bereik komen.</t>
  </si>
  <si>
    <r>
      <t>883,00km</t>
    </r>
    <r>
      <rPr>
        <vertAlign val="superscript"/>
        <sz val="10"/>
        <color theme="1"/>
        <rFont val="Calibri"/>
        <family val="2"/>
        <scheme val="minor"/>
      </rPr>
      <t>2</t>
    </r>
  </si>
  <si>
    <t>2.3 Range: ten opzichte van 2007 is de range in de huidige situatie toegenomen. Dit komt enerzijds door het vaker toepassen van de 'zaklamp' methodiek (nieuwe methode) en anderzijds doordat er in de tussenliggende jaren meer data is verzameld voor de diverse provinciale visatlassen die inmiddels verschenen zijn.</t>
  </si>
  <si>
    <t>2.4: In 2007 is de populatiegrootte niet gerapporteerd in volwassen individuen, maar in 'grids (143)'. Een vergelijking is dan ook niet mogelijk. De populatiegrootte heeft ernstig te lijden onder de snelle uitbreiding van een aantal invasieve grondels. Volgens de expert is er sprake van een echte afname.</t>
  </si>
  <si>
    <t>2.5: Ondanks de vele bemonsteringen in het kader van o.a. provinciale visatlassen in de laatste periode is het leefgebied van de rivierdonderpad afgenomen. Zeer waarschijnlijk wordt dit veroorzaakt door de komst van exotische grondels uit het stroomgebied van de Donau. Deze grondels nemen de plek in van de rivierdonderpadden (concurrentie om: voedsel, ei-afzetplaatsen, schuilplaatsen en predatie).</t>
  </si>
  <si>
    <t>Rivierprik</t>
  </si>
  <si>
    <t>http://www.natuurgegevens.nl/sites/www.natuurgegevens.nl/files/hr_rapportage/2013/annexB_species/range/png/rivierprik_rd_p2_0.png</t>
  </si>
  <si>
    <t>Lampetra fluviatilis</t>
  </si>
  <si>
    <r>
      <t>15.900,00km</t>
    </r>
    <r>
      <rPr>
        <vertAlign val="superscript"/>
        <sz val="10"/>
        <color theme="1"/>
        <rFont val="Calibri"/>
        <family val="2"/>
        <scheme val="minor"/>
      </rPr>
      <t>2</t>
    </r>
  </si>
  <si>
    <t>http://www.natuurgegevens.nl/sites/www.natuurgegevens.nl/files/hr_rapportage/2013/annexB_species/frr/png/rivierprik_rd_p2_frr_0.png</t>
  </si>
  <si>
    <r>
      <t>7.950,00km</t>
    </r>
    <r>
      <rPr>
        <vertAlign val="superscript"/>
        <sz val="10"/>
        <color theme="1"/>
        <rFont val="Calibri"/>
        <family val="2"/>
        <scheme val="minor"/>
      </rPr>
      <t>2</t>
    </r>
  </si>
  <si>
    <t>De expert geeft aan: Nederland vervult een doortrekfunctie, een opgroeifunctie en een paaifunctie. Paai vindt wellicht op veel grotere schaal plaats dan momenteel bekend is. Rivierprik benut ook stromende habitats met kunstmatig hard substraat zoals stortsteen voor paai (zoals is bewezen voor onder andere Gatserense Diep). De ingegraven priklarven zijn alleen met gericht onderzoek te monitoren. In een aantal onderzoeken zijn priklarven ook in grotere riviertakken zoals de Lek aangetroffen. Intrek vindt met name plaats via IJsselmeer/IJssel en nieuwe waterweg/haringvliet. Alle grotere rivierrtakken en een aantal kleinere beeksystemen van het Rijn en Maas stroomgebied worden benut door rivierprik.</t>
  </si>
  <si>
    <r>
      <t>154,00km</t>
    </r>
    <r>
      <rPr>
        <vertAlign val="superscript"/>
        <sz val="10"/>
        <color theme="1"/>
        <rFont val="Calibri"/>
        <family val="2"/>
        <scheme val="minor"/>
      </rPr>
      <t>2</t>
    </r>
  </si>
  <si>
    <t>2.3: Het verschil tussen de ATL range in 2007 en de ATL range voor de huidige periode wordt veroorzaakt door een foutieve verdeling van de ATL en MATL hokken en het bleek dat in 2007 niet alle ATL hokken voor de rivierprik waren ingevuld, waardoor de rivierprik als het ware Nederland niet in kon trekken. Bijvoorbeeld bij de Eems-dollard en de Nieuwe waterweg. Dit is nu aangepast voor de huidige range en de FRR.</t>
  </si>
  <si>
    <t>2.4: In 2007 is de populatiegrootte geschat tussen de 20.000 en 100.000 exemplaren. De expert schat in dat beide schattingen in dezelfde orde van grootte liggen, maar geeft voor de huidige situatie een minimum populatiegrootte van 10.000 individuen.</t>
  </si>
  <si>
    <t>2.5: Door meer onderzoek naar rivierprikken en hun leef- en paaigebieden is ten opzichte van 2007 een betere inschatting gemaakt. In de vorige rapportageperiode werd er vanuit gegaan dat het leefgebied gelijk staat aan de range. Voor leefgebied wordt de 50% regel toegepast. 50% van de range wordt gezien als leefgebied (area estimation bij 2.5.1).</t>
  </si>
  <si>
    <t>Rivierrombout</t>
  </si>
  <si>
    <t>http://www.natuurgegevens.nl/sites/www.natuurgegevens.nl/files/hr_rapportage/2013/annexB_species/range/png/rivierrombout_rd_p2_gandata_atl.png</t>
  </si>
  <si>
    <t>Stylurus flavipes</t>
  </si>
  <si>
    <t>Gomphus flavipes</t>
  </si>
  <si>
    <r>
      <t>4.400,00km</t>
    </r>
    <r>
      <rPr>
        <vertAlign val="superscript"/>
        <sz val="10"/>
        <color theme="1"/>
        <rFont val="Calibri"/>
        <family val="2"/>
        <scheme val="minor"/>
      </rPr>
      <t>2</t>
    </r>
  </si>
  <si>
    <t>http://www.natuurgegevens.nl/sites/www.natuurgegevens.nl/files/hr_rapportage/2013/annexB_species/frr/png/rivierrombout_frr.png</t>
  </si>
  <si>
    <r>
      <t>98,00km</t>
    </r>
    <r>
      <rPr>
        <vertAlign val="superscript"/>
        <sz val="10"/>
        <color theme="1"/>
        <rFont val="Calibri"/>
        <family val="2"/>
        <scheme val="minor"/>
      </rPr>
      <t>2</t>
    </r>
  </si>
  <si>
    <t>De soort heeft zich in de jaren negentig uitgebreid over de grote rivieren en leek het een tijdje goed te doen. Daaruit zou je kunnen concluderen dat onze rivieren geschikt waren. Vermoed wordt dat deze soort onder invloed staat van exotische grondelsoorten die vanaf 2000 in Nederland worden waargenomen. De exacte invloed hiervan is niet bekend. </t>
  </si>
  <si>
    <r>
      <t>175,00km</t>
    </r>
    <r>
      <rPr>
        <vertAlign val="superscript"/>
        <sz val="10"/>
        <color theme="1"/>
        <rFont val="Calibri"/>
        <family val="2"/>
        <scheme val="minor"/>
      </rPr>
      <t>2</t>
    </r>
  </si>
  <si>
    <t>2.3: In 2007 is een range gerapporteerd van 5000 km2. De trend is bepaald m.b.v. een Chi-kwadraat toets waarin de situatie uit de vorige rapportageperiode is vergeleken met de huidige. Het verschil is niet significant. Het verschil met de huidige rapportage is klein en vermoedelijk te wijten aan het feit dat deze soort veel aandacht kreeg rond de eeuwwisseling, toen hij naar een lange afwezigheid terugkeerde in ons land. Er is toen veel naar de soort gezocht. Er is vermoedelijk geen sprake van een echt verschil.</t>
  </si>
  <si>
    <t>2.4: We weten bij deze soort niet hoe het zit met de populatiegrootte. Ook de trend is onzeker. In 2007 is een populatiegrootte geschat tussen de 1000 en 100.000 individuen. Dit is met een andere methode gedaan. Nu weten we dat het aantal toen ook onbekend was.</t>
  </si>
  <si>
    <t>2.5: Het verschil met de vorige rapportage is klein en vermoedelijk te wijten aan het feit dat deze soort veel aandacht kreeg rond de eeuwwisseling, toen hij naar een lange afwezigheid terugkeerde in ons land. Er is toen veel naar de soort gezocht. Er is vermoedelijk geen sprake van een echt verschil.</t>
  </si>
  <si>
    <t>Rosse vleermuis</t>
  </si>
  <si>
    <t>http://www.natuurgegevens.nl/sites/www.natuurgegevens.nl/files/hr_rapportage/2013/annexB_species/range/png/rosse%20vleermuis_rd_p2_gandata_atl.png</t>
  </si>
  <si>
    <t>Nyctalus noctula</t>
  </si>
  <si>
    <r>
      <t>30.100,00km</t>
    </r>
    <r>
      <rPr>
        <vertAlign val="superscript"/>
        <sz val="10"/>
        <color theme="1"/>
        <rFont val="Calibri"/>
        <family val="2"/>
        <scheme val="minor"/>
      </rPr>
      <t>2</t>
    </r>
  </si>
  <si>
    <t>http://www.natuurgegevens.nl/sites/www.natuurgegevens.nl/files/hr_rapportage/2013/annexB_species/frr/png/rosse%20vleermuis_frr.png</t>
  </si>
  <si>
    <r>
      <t>1.369,00km</t>
    </r>
    <r>
      <rPr>
        <vertAlign val="superscript"/>
        <sz val="10"/>
        <color theme="1"/>
        <rFont val="Calibri"/>
        <family val="2"/>
        <scheme val="minor"/>
      </rPr>
      <t>2</t>
    </r>
  </si>
  <si>
    <t>Ondanks het ouder worden van het bos-areaal in NL in het algemeen, wat postief is voor de soort, ontbreekt het nog aan voldoende oude holle bomen voor kolonie-vorming. Met name lanen vormen een goed habitat voor de soort. Ook moerasgebieden waren in het verleden aantrekkelijker voor de soort en lijken de laatste jaren aan aantrekkingskracht te verliezen. Vleermuisvriendelijk bosbeheer zou breed toegepast moeten worden voor deze soort.</t>
  </si>
  <si>
    <r>
      <t>2.032,00km</t>
    </r>
    <r>
      <rPr>
        <vertAlign val="superscript"/>
        <sz val="10"/>
        <color theme="1"/>
        <rFont val="Calibri"/>
        <family val="2"/>
        <scheme val="minor"/>
      </rPr>
      <t>2</t>
    </r>
  </si>
  <si>
    <t>2.3: In 2007 is een range gerapporteerd van 12700km2. De trend is bepaald m.b.v. een Chi-kwadraat toets waarin de situatie uit de vorige rapportageperiode is vergeleken met de huidige. Er is sprake van een echte uitbreiding. Daarnaast geeft de expert aan dat er toen ook sprake is geweest van een onderschatting in 2007. Een deel van het verschil komt ook door andere data en kennis.</t>
  </si>
  <si>
    <t>2.4: In 2007 is een populatiegrootte geschat tussen de 2000 en 3000 individuen. Er is geen populatietrend uit het NEM. De Rosse vleermuis lijkt in 2007 onderschat. Met de huidige kennis zou de expert stellen dat de populatie in 2007 boven het huidige niveau gelegen zal hebben (4500 - 6500). Het verschil is te wijten aan toegenomen kennis. </t>
  </si>
  <si>
    <t>2.5: In 2007 is 2675 km2 leefgebied gerapporteerd. Dit is met een andere methode vastgesteld, waardoor een directe vergelijking niet meer mogelijk is. De oppervlakte leefgebied is wel echt toegenomen.</t>
  </si>
  <si>
    <t>Rugstreeppad</t>
  </si>
  <si>
    <t>http://www.natuurgegevens.nl/sites/www.natuurgegevens.nl/files/hr_rapportage/2013/annexB_species/range/png/rugstreeppad_rd_p2.png</t>
  </si>
  <si>
    <t>Bufo calamita</t>
  </si>
  <si>
    <r>
      <t>28.800,00km</t>
    </r>
    <r>
      <rPr>
        <vertAlign val="superscript"/>
        <sz val="10"/>
        <color theme="1"/>
        <rFont val="Calibri"/>
        <family val="2"/>
        <scheme val="minor"/>
      </rPr>
      <t>2</t>
    </r>
  </si>
  <si>
    <t>http://www.natuurgegevens.nl/sites/www.natuurgegevens.nl/files/hr_rapportage/2013/annexB_species/frr/png/rugstreeppad_frr.png</t>
  </si>
  <si>
    <r>
      <t>1.892,00km</t>
    </r>
    <r>
      <rPr>
        <vertAlign val="superscript"/>
        <sz val="10"/>
        <color theme="1"/>
        <rFont val="Calibri"/>
        <family val="2"/>
        <scheme val="minor"/>
      </rPr>
      <t>2</t>
    </r>
  </si>
  <si>
    <t>Met uitzondering van het duingebied gaat de kwaliteit van de habitat voor de rugstreeppad hard achteruit (Creemers en Van Delft, 2009).</t>
  </si>
  <si>
    <r>
      <t>1.997,00km</t>
    </r>
    <r>
      <rPr>
        <vertAlign val="superscript"/>
        <sz val="10"/>
        <color theme="1"/>
        <rFont val="Calibri"/>
        <family val="2"/>
        <scheme val="minor"/>
      </rPr>
      <t>2</t>
    </r>
  </si>
  <si>
    <t>2.3: In 2007 is een range gerapporteerd van 26.500km2. De trend is bepaald met behulp van occupancy schattingen. Deze toont geen significante trend. De expert geeft aan dat de trend voor range stabiel is. Het verschil met de vorige keer komt door andere data en kennis.</t>
  </si>
  <si>
    <t>2.4: In 2007 is een populatiegrootte geschat tussen de 170.000 en 9 miljoen individuen. Er is sprake van een echte afname. De populatietrend in het NEM laat een matige afname zien. De expert geeft aan dat de rugstreeppad tussen 2001 en 2011 met 10% afgenomen ten opzichte van de waarden die zijn opgegeven bij de FRV. De rest van het verschil komt door een andere methode om het aantal te schatten.</t>
  </si>
  <si>
    <t>2.5: In 2007 is een leefgebied van 1313km2 gerapporteerd. Met de data die op dit moment in de NDFF zit, is er geen significant verschil (Chi2 toets) tussen de oppervlakte leefgebied in de vorige en de huidige periode. De expert geeft aan dat de trend toch achteruitgaat. Deze soort gaat op een fijner schaalniveau in het grootste deel van het land achteruitgaat. Langzaam maar zeker beginnen hokken weg te vallen. Het verschil met de vorige periode komt door andere data en kennis.</t>
  </si>
  <si>
    <t>Ruige dwergvleermuis</t>
  </si>
  <si>
    <t>http://www.natuurgegevens.nl/sites/www.natuurgegevens.nl/files/hr_rapportage/2013/annexB_species/range/png/ruige%20dwergvleermuis_rd_p2_gandata_atl.png</t>
  </si>
  <si>
    <t>Pipistrellus nathusii</t>
  </si>
  <si>
    <r>
      <t>35.500,00km</t>
    </r>
    <r>
      <rPr>
        <vertAlign val="superscript"/>
        <sz val="10"/>
        <color theme="1"/>
        <rFont val="Calibri"/>
        <family val="2"/>
        <scheme val="minor"/>
      </rPr>
      <t>2</t>
    </r>
  </si>
  <si>
    <t>http://www.natuurgegevens.nl/sites/www.natuurgegevens.nl/files/hr_rapportage/2013/annexB_species/frr/png/ruige%20dwergvleermuis_frr.png</t>
  </si>
  <si>
    <r>
      <t>2.691,00km</t>
    </r>
    <r>
      <rPr>
        <vertAlign val="superscript"/>
        <sz val="10"/>
        <color theme="1"/>
        <rFont val="Calibri"/>
        <family val="2"/>
        <scheme val="minor"/>
      </rPr>
      <t>2</t>
    </r>
  </si>
  <si>
    <t>De expert geeft aan dat de habitatkwaliteit voor deze soort goed is.</t>
  </si>
  <si>
    <r>
      <t>3.443,00km</t>
    </r>
    <r>
      <rPr>
        <vertAlign val="superscript"/>
        <sz val="10"/>
        <color theme="1"/>
        <rFont val="Calibri"/>
        <family val="2"/>
        <scheme val="minor"/>
      </rPr>
      <t>2</t>
    </r>
  </si>
  <si>
    <t>2.3: In 2007 is een range gerapporteerd van 15800km2. De trend is bepaald m.b.v. een Chi-kwadraat toets waarin de situatie uit de vorige rapportageperiode is vergeleken met de huidige. Deze toont een significante toename. Er is sprake van een echte uitbreiding. Maar de verschillen komen ook voort uit waarnemers-effecten en mogelijk de keuze voor alle waarnemingen of alleen verblijfplaatsen. </t>
  </si>
  <si>
    <t>2.5: In 2007 is 5000 km2 leefgebied gerapporteerd. Dit is met een andere methode vastgesteld, waardoor een directe vergelijking niet meer mogelijk is. De oppervlakte leefgebied is wel echt toegenomen.</t>
  </si>
  <si>
    <t>Spaanse vlag</t>
  </si>
  <si>
    <t>nachtvlinder</t>
  </si>
  <si>
    <t>http://www.natuurgegevens.nl/sites/www.natuurgegevens.nl/files/hr_rapportage/2013/annexB_species/range/png/spaanse_vlag_rd_p2.png</t>
  </si>
  <si>
    <t>Callimorpha quadripunctaria</t>
  </si>
  <si>
    <t>Euplagia quadripunctata</t>
  </si>
  <si>
    <t>Ties Huigens</t>
  </si>
  <si>
    <r>
      <t>2.900,00km</t>
    </r>
    <r>
      <rPr>
        <vertAlign val="superscript"/>
        <sz val="10"/>
        <color theme="1"/>
        <rFont val="Calibri"/>
        <family val="2"/>
        <scheme val="minor"/>
      </rPr>
      <t>2</t>
    </r>
  </si>
  <si>
    <t>http://www.natuurgegevens.nl/sites/www.natuurgegevens.nl/files/hr_rapportage/2013/annexB_species/frr/png/spaanse%20vlag_frr.png</t>
  </si>
  <si>
    <r>
      <t>196,00km</t>
    </r>
    <r>
      <rPr>
        <vertAlign val="superscript"/>
        <sz val="10"/>
        <color theme="1"/>
        <rFont val="Calibri"/>
        <family val="2"/>
        <scheme val="minor"/>
      </rPr>
      <t>2</t>
    </r>
  </si>
  <si>
    <t>Spaanse vlag is een beek- en rivierdalen soort. De rupsen prefereren koele beschaduwde plekken met waardplanten zoals koninginnekruid (soort is polyfaag). De imago's hebben warme zonnige plekken nodig, bijvoorbeeld zonbeschenen grasland hellingen met voldoende nectar planten.</t>
  </si>
  <si>
    <r>
      <t>202,00km</t>
    </r>
    <r>
      <rPr>
        <vertAlign val="superscript"/>
        <sz val="10"/>
        <color theme="1"/>
        <rFont val="Calibri"/>
        <family val="2"/>
        <scheme val="minor"/>
      </rPr>
      <t>2</t>
    </r>
  </si>
  <si>
    <t>2.3: In 2007 is een range gerapporteerd van 1100km2. De trend is bepaald met behulp van occupancy modellen. Deze laat een toename zien, die echter net niet significant is (p=0,06). Volgens de expert is er sprake van een echte uitbreiding. Bovendien wordt deze soort actief gezocht in het kader van het NEM verspreidingsonderzoek.</t>
  </si>
  <si>
    <t>2.4: In 2007 is een populatiegrootte geschat tussen de 10 en 150 individuen. De NEM trend laat een sterke toename zien. Er is sprake van een echte toename.</t>
  </si>
  <si>
    <t>2.5: Er is sprake van een echte vooruitgang in oppervlakte, voor een deel ook te verklaren door de extra aandacht voor deze soort.</t>
  </si>
  <si>
    <t>Teunisbloempijlstaart</t>
  </si>
  <si>
    <t>http://www.natuurgegevens.nl/sites/www.natuurgegevens.nl/files/hr_rapportage/2013/annexB_species/range/png/teunisbloempijlstaart_rd_p2.png</t>
  </si>
  <si>
    <t>Proserpinus proserpina</t>
  </si>
  <si>
    <r>
      <t>2.100,00km</t>
    </r>
    <r>
      <rPr>
        <vertAlign val="superscript"/>
        <sz val="10"/>
        <color theme="1"/>
        <rFont val="Calibri"/>
        <family val="2"/>
        <scheme val="minor"/>
      </rPr>
      <t>2</t>
    </r>
  </si>
  <si>
    <t>http://www.natuurgegevens.nl/sites/www.natuurgegevens.nl/files/hr_rapportage/2013/annexB_species/frr/png/teunisbloempijlstaart_frr.png</t>
  </si>
  <si>
    <t>De teunisbloempijlstaart komt in Nederland voor op ruderale plekken in rivier- en beekdalen. Verder is er weinig bekend over het leefgebied van de teunisbloempijlstaart.</t>
  </si>
  <si>
    <t>2.3: In 2007 is een range gerapporteerd van 400km2. De trend is bepaald m.b.v. een Chi-kwadraat toets waarin de situatie uit de vorige rapportageperiode is vergeleken met de huidige. Deze laat een significante toename zien. Er is sprake van een echte uitbreiding.</t>
  </si>
  <si>
    <t>2.4: In 2007 is een range gerapporteerd van 400km2. De trend is bepaald m.b.v. een Chi-kwadraat toets waarin de situatie uit de vorige rapportageperiode is vergeleken met de huidige. Deze laat een significante toename zien. Er is sprake van een echte uitbreiding.</t>
  </si>
  <si>
    <t>2.5: De vorige keer is 10km2 bezet leefgebied gerapporteerd. Het verschil is niet significant (chi2 toets). Toch vind de expert dat er sprake is van een toename in de oppervlakte leefgebied. </t>
  </si>
  <si>
    <t>Tonghaarmuts</t>
  </si>
  <si>
    <t>http://www.natuurgegevens.nl/sites/www.natuurgegevens.nl/files/hr_rapportage/2013/annexB_species/range/png/tonghaarmuts_rd_p2_gandata_atl.png</t>
  </si>
  <si>
    <t>Orthotrichum rogeri</t>
  </si>
  <si>
    <t>http://www.natuurgegevens.nl/sites/www.natuurgegevens.nl/files/hr_rapportage/2013/annexB_species/frr/png/tonghaarmuts_frr_0.png</t>
  </si>
  <si>
    <t>trees - number of inhabited trees</t>
  </si>
  <si>
    <t>Door afname van zure regen en toename van stikstofdepositie is de kwaliteit van het leefgebied de laatste jaren toegenomen. De expert schat die nu als goed in.</t>
  </si>
  <si>
    <t>2.3: In 2007 is een range gerapporteerd van 500km2. De trend is bepaald m.b.v. een Chi-kwadraat toets waarin de situatie uit de vorige rapportageperiode is vergeleken met de huidige. De trend toont een toename, echter niet significant. Volgens de expert is er sprake van een echte uitbreiding.</t>
  </si>
  <si>
    <t>2.4: In 2007 is de populatiegrootte niet gerapporteerd in bevolkte bomen. Een vergelijking is dan ook niet mogelijk. Wel geeft de expert aan dat er een echte toename is. De toename hangt samen met de toename van andere epyfitische mossen en dat komt door de afname van zure regen en toename van stikstofdepositie. De expert verwacht tevens dat de toename in de komende 12 jaar gering zal zijn.</t>
  </si>
  <si>
    <t>2.5: In 2007 is 10 km2 leefgebied gerapporteerd. Dit is met een andere methode vastgesteld, waardoor een directe vergelijking niet meer mogelijk is. Expert geeft aan dat de short term trend direction habitat ook positief is. Het verschil met de vorige rapportage komt dus door een andere methode gecombineerd met een andere intensiteit van dataverzameling.</t>
  </si>
  <si>
    <t>Tweekleurige vleermuis</t>
  </si>
  <si>
    <t>http://www.natuurgegevens.nl/sites/www.natuurgegevens.nl/files/hr_rapportage/2013/annexB_species/range/png/tweekleurigevleermuis_rd_p2.png</t>
  </si>
  <si>
    <t>Vespertilio murinus</t>
  </si>
  <si>
    <r>
      <t>3.600,00km</t>
    </r>
    <r>
      <rPr>
        <vertAlign val="superscript"/>
        <sz val="10"/>
        <color theme="1"/>
        <rFont val="Calibri"/>
        <family val="2"/>
        <scheme val="minor"/>
      </rPr>
      <t>2</t>
    </r>
  </si>
  <si>
    <t>http://www.natuurgegevens.nl/sites/www.natuurgegevens.nl/files/hr_rapportage/2013/annexB_species/frr/png/tweekleurige%20vleermuis_frr.png</t>
  </si>
  <si>
    <r>
      <t>40,00km</t>
    </r>
    <r>
      <rPr>
        <vertAlign val="superscript"/>
        <sz val="10"/>
        <color theme="1"/>
        <rFont val="Calibri"/>
        <family val="2"/>
        <scheme val="minor"/>
      </rPr>
      <t>2</t>
    </r>
  </si>
  <si>
    <t>De expert geeft aan dat de habitatkwaliteit gemiddeld is. Verder is de soort gevoelig voor windmolenparken binnen het foerageergebied. De kwaliteit zal afnemen door de toename aan windparken. Dat is een trend van de laatste 15 jaar. Kortom, in 1994 nog weinig windparken, dus gunstig. Nu (veel) meer windparken, dus lagere kwaliteit.</t>
  </si>
  <si>
    <r>
      <t>104,00km</t>
    </r>
    <r>
      <rPr>
        <vertAlign val="superscript"/>
        <sz val="10"/>
        <color theme="1"/>
        <rFont val="Calibri"/>
        <family val="2"/>
        <scheme val="minor"/>
      </rPr>
      <t>2</t>
    </r>
  </si>
  <si>
    <t>2.3: De trend is bepaald m.b.v. een Chi-kwadraat toets waarin de situatie uit de vorige rapportageperiode is vergeleken met de huidige. In 2007 is een range gerapporteerd van 2400km2. Er is geen sprake van een significante trend. De expert schat de trend in als stabiel. Het verschil met 2007 komt door betere kennis en meer data.</t>
  </si>
  <si>
    <t>2.4: In 2007 is een populatiegrootte geschat tussen de 50 en 250 individuen. Het verschil met de huidige rapportage is klein en valt binnen een acceptabele bandbreedte (minder dan 10% afwijking). De expert beoordeelt de trend als onzeker.</t>
  </si>
  <si>
    <t>2.5: In 2007 is 180 km2 leefgebied gerapporteerd. Dit is met een andere methode vastgesteld, waardoor een directe vergelijking niet meer mogelijk is. De trend in de oppervlakte leefgebied is onduidelijk.</t>
  </si>
  <si>
    <t>2.9: De belangrijkste reden waarom de staat van instandhouding is veranderd van onbekend in 2007 naar zeer ongunstig nu is dat de FRP nu veel hoger ingeschat is dan in 2007. De trend van de populatie is nog steeds onbekend, maar de FRP van "=huidig" uit 2007 was dusdanig laag dat het niet reeel was. Het is weliswaar een nieuwe soort, die zich in 1994 nog niet voortplantte in Nederland, maar de uitbreiding gaat moeizaam) Met de huidige FRP zou de beoordeling van de populatie, en daarmee van de soort, in 2007 ook zeer ongunstig zijn geweest.</t>
  </si>
  <si>
    <t>Vale vleermuis</t>
  </si>
  <si>
    <t>http://www.natuurgegevens.nl/sites/www.natuurgegevens.nl/files/hr_rapportage/2013/annexB_species/range/png/valevleermuis_rd_p2.png</t>
  </si>
  <si>
    <t>Myotis myotis</t>
  </si>
  <si>
    <r>
      <t>500,00km</t>
    </r>
    <r>
      <rPr>
        <vertAlign val="superscript"/>
        <sz val="10"/>
        <color theme="1"/>
        <rFont val="Calibri"/>
        <family val="2"/>
        <scheme val="minor"/>
      </rPr>
      <t>2</t>
    </r>
  </si>
  <si>
    <t>http://www.natuurgegevens.nl/sites/www.natuurgegevens.nl/files/hr_rapportage/2013/annexB_species/frr/png/vale%20vleermuis_frr.png</t>
  </si>
  <si>
    <r>
      <t>50,00km</t>
    </r>
    <r>
      <rPr>
        <vertAlign val="superscript"/>
        <sz val="10"/>
        <color theme="1"/>
        <rFont val="Calibri"/>
        <family val="2"/>
        <scheme val="minor"/>
      </rPr>
      <t>2</t>
    </r>
  </si>
  <si>
    <t>De expert geeft aan dat de bossen wel ouder worden, maar teveel ondergroei bevatten waardoor het foerageren van grote kevers slecht mogelijk is. Daarnaast ontbreekt het teveel aan geschikte opengestelde verblijflokaties, zoals zolders.</t>
  </si>
  <si>
    <t>2.3: In 2007 is een range gerapporteerd van 700km2. De trend is bepaald m.b.v. een Chi-kwadraat toets waarin de situatie uit de vorige rapportageperiode is vergeleken met de huidige. Daaruit komt geen significant verschil. De missende hokken in Zuid Limburg berust op toeval, en door het feit dat groeves steeds minder vaak worden opengesteld voor onderzoek. Er is dus ook sprake van andere data en kennis. Daarnaast zijn er nog vier hokken buiten Zuid Limburg. Dit betreft incidentele overwinteraars. Deze hokken zijn niet meegenomen in de range.</t>
  </si>
  <si>
    <t>2.4: De populatietrend in de winter uit het NEM laat een matige toename zien. In 2007 is een populatiegrootte geschat tussen de 25 en 63 individuen. De expert geeft aan dat er sprake is van een echte toename. Het verschil in aantal kan komen doordat in 2013 sommige groeves niet meer bezocht mogen worden (in het NEM schat TRIM dan die groeves bij voor de trend). Dus ook een andere methode.</t>
  </si>
  <si>
    <t>2.5: In 2007 is 500 km2 leefgebied gerapporteerd. Dit is met een andere methode vastgesteld, waardoor een directe vergelijking niet meer mogelijk is. De oppervlakte leefgebied is volgens de expert gelijk gebleven.</t>
  </si>
  <si>
    <t>Valkruid</t>
  </si>
  <si>
    <t>http://www.natuurgegevens.nl/sites/www.natuurgegevens.nl/files/hr_rapportage/2013/annexB_species/range/png/valkruid_rd_p2_gandata_atl.png</t>
  </si>
  <si>
    <t>Arnica montana</t>
  </si>
  <si>
    <r>
      <t>2.500,00km</t>
    </r>
    <r>
      <rPr>
        <vertAlign val="superscript"/>
        <sz val="10"/>
        <color theme="1"/>
        <rFont val="Calibri"/>
        <family val="2"/>
        <scheme val="minor"/>
      </rPr>
      <t>2</t>
    </r>
  </si>
  <si>
    <t>http://www.natuurgegevens.nl/sites/www.natuurgegevens.nl/files/hr_rapportage/2013/annexB_species/frr/png/valkruid_frr_0.png</t>
  </si>
  <si>
    <t>Alleen op de beperkt aantal plekken waar gericht beheer voor de soort plaats vind zijn populaties toenemend, daarbuiten gaat het erg slecht met de soort.</t>
  </si>
  <si>
    <t>2.3: De expert geeft aan dat het aantal hokken in de vorige rapportage over de periode 2001-2006 alsmede nu in de NDFF (nl. 10 hokken van 10x10km, samen 1000km2) met zekerheid niet compleet is. Zo ontbreekt belangrijke informatie van SBB hierin. Bij een langlevende en zich niet makkelijk verspreidende soort als valkruid heeft de range zeker gelegen tussen de 38 hokken van 10x10km (42 met opvulling) van 1994 die overeenkomt met de FRR, en de 25 hokken van 10x10km incl opvulling uit de periode 2007-2011. Er is met zekerheid sprake van een achteruitgang in range, die dus anders is dan de vooruitgang die wordt gesuggereerd door de vorige rapportage en de gegevens in de NDFF.</t>
  </si>
  <si>
    <t>2.4: De populatiegrootte is in de vorige rapportage over de periode 2001-2006 geschat op 2000-4000 individuen. Dit is volgens de expert met zekerheid een onderschatting geweest. Het aantal zal hoger gelegen hebben dan de huidige waarde van 12.000 tot 15.000 individuen. Daarom is de short term trend direction (2.4.7) gezet op - (dalend). </t>
  </si>
  <si>
    <t>2.5: In 2007 is 200km2 leefgebied gerapporteerd. Het is onduidelijk waar dit getal vandaan komt, het klopt iig niet. Er is nu sprake van een echte achteruitgang, betere data en een andere methode.</t>
  </si>
  <si>
    <t>Veenmos</t>
  </si>
  <si>
    <t>http://www.natuurgegevens.nl/sites/www.natuurgegevens.nl/files/hr_rapportage/2013/annexB_species/range/png/veenmos_rd_p2.png</t>
  </si>
  <si>
    <t>Sphagnum spp.</t>
  </si>
  <si>
    <t>Sphagnum spec.</t>
  </si>
  <si>
    <r>
      <t>26.500,00km</t>
    </r>
    <r>
      <rPr>
        <vertAlign val="superscript"/>
        <sz val="10"/>
        <color theme="1"/>
        <rFont val="Calibri"/>
        <family val="2"/>
        <scheme val="minor"/>
      </rPr>
      <t>2</t>
    </r>
  </si>
  <si>
    <t>Vliegend hert</t>
  </si>
  <si>
    <t>http://www.natuurgegevens.nl/sites/www.natuurgegevens.nl/files/hr_rapportage/2013/annexB_species/range/png/vliegend_hert_rd_p2.png</t>
  </si>
  <si>
    <t>Lucanus cervus</t>
  </si>
  <si>
    <t>John Smit</t>
  </si>
  <si>
    <t>http://www.natuurgegevens.nl/sites/www.natuurgegevens.nl/files/hr_rapportage/2013/annexB_species/frr/png/vliegend%20hert_frr.png</t>
  </si>
  <si>
    <r>
      <t>247,00km</t>
    </r>
    <r>
      <rPr>
        <vertAlign val="superscript"/>
        <sz val="10"/>
        <color theme="1"/>
        <rFont val="Calibri"/>
        <family val="2"/>
        <scheme val="minor"/>
      </rPr>
      <t>2</t>
    </r>
  </si>
  <si>
    <t>Veel plekken hebben niet voldoende dood hout.</t>
  </si>
  <si>
    <r>
      <t>372,00km</t>
    </r>
    <r>
      <rPr>
        <vertAlign val="superscript"/>
        <sz val="10"/>
        <color theme="1"/>
        <rFont val="Calibri"/>
        <family val="2"/>
        <scheme val="minor"/>
      </rPr>
      <t>2</t>
    </r>
  </si>
  <si>
    <t>2.3: In 2007 is een range gerapporteerd van 3500 km2. De trend is bepaald met behulp van occupancy modellen. Hieruit komt geen significante trend. De trend wordt door de expert ingeschat als stabiel. Het verschil met de huidige rapportage valt te wijten aan meer aandacht voor de soort in de periode van de vorige rapportage, waardoor de verspreiding toen beter in beeld is gekomen.</t>
  </si>
  <si>
    <t>2.4: In 2007 is de populatiegrootte niet gerapporteerd in aantal bomen. Een directe vergelijking is dan ook niet mogelijk. Wel schat de expert in dat de soort is toegenomen en dat de kennis ook is toegenomen.</t>
  </si>
  <si>
    <t>2.5: De vorige rapportage is een leefgebied van 289 km2 gerapporteerd. De trend is stabiel. Het verschil in aantal kilometerhokken komt door het verschil in persaandacht, in 2004-2007 was er erg veel persaandacht voor het vliegend hert, en hebben we de beschermingsplannen opgesteld wat veel waarnemingen heeft opgeleverd. Sindsdien hebben we meer sporadisch persaandacht gehad voor het vliegend hert, wat dus meteen een stuk minder waarnemingen oplevert.</t>
  </si>
  <si>
    <t>Vroedmeesterpad</t>
  </si>
  <si>
    <t>http://www.natuurgegevens.nl/sites/www.natuurgegevens.nl/files/hr_rapportage/2013/annexB_species/range/png/vroedmeesterpad_rd_p2_gandata_atl_0.png</t>
  </si>
  <si>
    <t>Alytes obstreticans</t>
  </si>
  <si>
    <t>http://www.natuurgegevens.nl/sites/www.natuurgegevens.nl/files/hr_rapportage/2013/annexB_species/frr/png/vroedmeesterpad_frr.png</t>
  </si>
  <si>
    <t>De expert geeft aan dat de kwaliteit van het leefgebied in sommige terreinen onder druk staat. Enerzijds doordat er soms verkeerde beheermaatregelen worden uitgevoerd, anderzijds wordt erkend dat op dit moment niet echt duidelijk is waar de afname van dieren precies vandaan komt.</t>
  </si>
  <si>
    <t>2.4: In 2007 is de populatiegrootte geschat tussen de 900 en 5000 individuen. De populatietrend uit het NEM is stabiel. Het verschil tussen beide rapportages is te wijten aan een andere, betere methode van populatieschatting.</t>
  </si>
  <si>
    <t>2.5: In 2007 is 6 km2 leefgebied gerapporteerd. Dit is met een andere methode vastgesteld, waardoor een directe vergelijking niet meer mogelijk is. De trend in de oppervlakte leefgebied is onduidelijk.</t>
  </si>
  <si>
    <t>2.6/2.7: C01.07 Mining: het staken van exploitatie van dagbouwgroeves zorgt voor razendsnel verdwijnen van de habitat. De soort is in Nederland voor een belangrijk deel afhankelijk van zulke groeves. Echter na exploitatie bestaat het gevaar uit het aanbrengen van een afdicht- c.q. leeflaag bestaande uit ongeschikt materiaal (o.a. klei), danwel het verlies aan bijna elke vorm van dynamiek met snelle successie tot gevolg. Hierdoor verdwijnt ook het habitat van de vroedmeesterpad. Ook buiten groeves blijft aandacht voor de landhabitat (voldoende dynamiek / open houden) en de voortplantingswateren (tijdig schonen) cruciaal.</t>
  </si>
  <si>
    <t>Watervleermuis</t>
  </si>
  <si>
    <t>http://www.natuurgegevens.nl/sites/www.natuurgegevens.nl/files/hr_rapportage/2013/annexB_species/range/png/watervleermuis_rd_p2_gandata_atl.png</t>
  </si>
  <si>
    <t>Myotis daubentonii</t>
  </si>
  <si>
    <r>
      <t>34.600,00km</t>
    </r>
    <r>
      <rPr>
        <vertAlign val="superscript"/>
        <sz val="10"/>
        <color theme="1"/>
        <rFont val="Calibri"/>
        <family val="2"/>
        <scheme val="minor"/>
      </rPr>
      <t>2</t>
    </r>
  </si>
  <si>
    <t>http://www.natuurgegevens.nl/sites/www.natuurgegevens.nl/files/hr_rapportage/2013/annexB_species/frr/png/watervleermuis_frr.png</t>
  </si>
  <si>
    <r>
      <t>1.319,00km</t>
    </r>
    <r>
      <rPr>
        <vertAlign val="superscript"/>
        <sz val="10"/>
        <color theme="1"/>
        <rFont val="Calibri"/>
        <family val="2"/>
        <scheme val="minor"/>
      </rPr>
      <t>2</t>
    </r>
  </si>
  <si>
    <t>De expert geeft aan dat deze soort profiteert van maatregelen die o.a. worden genomen voor de Kaderrichtlijn Water, zoals het aanleggen van natuurvriendelijke oevers, maar ook natte natuurinrichtingsprojecten. De kwaliteit van het leefgebied is goed.</t>
  </si>
  <si>
    <r>
      <t>2.046,00km</t>
    </r>
    <r>
      <rPr>
        <vertAlign val="superscript"/>
        <sz val="10"/>
        <color theme="1"/>
        <rFont val="Calibri"/>
        <family val="2"/>
        <scheme val="minor"/>
      </rPr>
      <t>2</t>
    </r>
  </si>
  <si>
    <t>2.3: In 2007 is een range gerapporteerd van 24.400km2. De trend is bepaald m.b.v. een Chi-kwadraat toets waarin de situatie uit de vorige rapportageperiode is vergeleken met de huidige. Hieruit komt een significante toename. Er is sprake van een echte uitbreiding. Vermoedelijk is 2007 een onderschatting geweest door weinig data (periode volgt net op atlasperiode).</t>
  </si>
  <si>
    <t>2.4: De populatietrend uit het NEM laat een matige toename zien. In 2007 is een populatiegrootte geschat tussen de 15000 en 25000 individuen. Er is sprake van een echte toename.</t>
  </si>
  <si>
    <t>2.5: In 2007 is 10000 km2 leefgebied gerapporteerd. Dit is met een andere methode vastgesteld, waardoor een directe vergelijking niet meer mogelijk is. De oppervlakte leefgebied is wel echt toegenomen.</t>
  </si>
  <si>
    <t>Wijngaardslak</t>
  </si>
  <si>
    <t>http://www.natuurgegevens.nl/sites/www.natuurgegevens.nl/files/hr_rapportage/2013/annexB_species/range/png/wijngaardslak_rd_p2_gandata_atl_2.png</t>
  </si>
  <si>
    <t>Helix pomatia</t>
  </si>
  <si>
    <t>http://www.natuurgegevens.nl/sites/www.natuurgegevens.nl/files/hr_rapportage/2013/annexB_species/frr/png/wijngaardslak_frr.png</t>
  </si>
  <si>
    <r>
      <t>129,00km</t>
    </r>
    <r>
      <rPr>
        <vertAlign val="superscript"/>
        <sz val="10"/>
        <color theme="1"/>
        <rFont val="Calibri"/>
        <family val="2"/>
        <scheme val="minor"/>
      </rPr>
      <t>2</t>
    </r>
  </si>
  <si>
    <t>De kwaliteit van het habitat is goed, alleen heeft de soort last van het soms wat al te stringente opruimbeleid bij sommige terreineigenaren.</t>
  </si>
  <si>
    <r>
      <t>149,00km</t>
    </r>
    <r>
      <rPr>
        <vertAlign val="superscript"/>
        <sz val="10"/>
        <color theme="1"/>
        <rFont val="Calibri"/>
        <family val="2"/>
        <scheme val="minor"/>
      </rPr>
      <t>2</t>
    </r>
  </si>
  <si>
    <t>2.3: Voor deze rapportage wordt alleen gekeken naar Zuid Limburg. Daar waren tussen 2001 en 2006 negen hokken bezet, nu zijn alle elf hokken bezet. Er is geen significante verandering volgens de Chi-test. Er is in de vorige periode vermoedelijk simpelweg niets doorgegeven uit de twee blokken, terwijl ze er wel zaten.</t>
  </si>
  <si>
    <t>2.4: In 2007 is de populatiegrootte niet gerapporteerd in volwassen individuen. Een vergelijking is dan ook niet mogelijk. De expert geeft aan dat de populatietrend stabiel is. Veranderingen met de vorige rapportage komen door een andere methode.</t>
  </si>
  <si>
    <t>2.5: Het aantal bezette kmhokken lijkt verdubbeld t.o.v. 2007, wat deels komt doordat er een echte positieve trend is (de soort wordt in meer kmhokken gevonden) en omdat er beter gezocht wordt en meer wordt doorgegeven.</t>
  </si>
  <si>
    <t>Wolfsklauw</t>
  </si>
  <si>
    <t>http://www.natuurgegevens.nl/sites/www.natuurgegevens.nl/files/hr_rapportage/2013/annexB_species/range/png/wolfsklauw_rd_p2.png</t>
  </si>
  <si>
    <t>Lycopodium spp.</t>
  </si>
  <si>
    <t>Lycopodium spec.</t>
  </si>
  <si>
    <r>
      <t>21.100,00km</t>
    </r>
    <r>
      <rPr>
        <vertAlign val="superscript"/>
        <sz val="10"/>
        <color theme="1"/>
        <rFont val="Calibri"/>
        <family val="2"/>
        <scheme val="minor"/>
      </rPr>
      <t>2</t>
    </r>
  </si>
  <si>
    <t>Zalm</t>
  </si>
  <si>
    <t>http://www.natuurgegevens.nl/sites/www.natuurgegevens.nl/files/hr_rapportage/2013/annexB_species/range/png/zalm_rd_p2.png</t>
  </si>
  <si>
    <t>Salmon salar</t>
  </si>
  <si>
    <r>
      <t>12.300,00km</t>
    </r>
    <r>
      <rPr>
        <vertAlign val="superscript"/>
        <sz val="10"/>
        <color theme="1"/>
        <rFont val="Calibri"/>
        <family val="2"/>
        <scheme val="minor"/>
      </rPr>
      <t>2</t>
    </r>
  </si>
  <si>
    <t>http://www.natuurgegevens.nl/sites/www.natuurgegevens.nl/files/hr_rapportage/2013/annexB_species/frr/png/zalm_rd_p2_frr.png</t>
  </si>
  <si>
    <r>
      <t>6.150,00km</t>
    </r>
    <r>
      <rPr>
        <vertAlign val="superscript"/>
        <sz val="10"/>
        <color theme="1"/>
        <rFont val="Calibri"/>
        <family val="2"/>
        <scheme val="minor"/>
      </rPr>
      <t>2</t>
    </r>
  </si>
  <si>
    <t>De Zalm gebruikt het zoete water van Nederland (lees de grote rijkswateren) alleen maar om door te trekken naar de paaigebieden die buiten Nederland liggen. Daar worden de eisen gesteld (diepte, stroomsnelheid, zuurstof percentage, beschaduwing etc.). Tijdens de trek in Nederland eet de zalm zelfs niet, dus ook geen foerageereisen.</t>
  </si>
  <si>
    <r>
      <t>12.900,00km</t>
    </r>
    <r>
      <rPr>
        <vertAlign val="superscript"/>
        <sz val="10"/>
        <color theme="1"/>
        <rFont val="Calibri"/>
        <family val="2"/>
        <scheme val="minor"/>
      </rPr>
      <t>2</t>
    </r>
  </si>
  <si>
    <t>2.4: In 2007 is de populatiegrootte geschat tussen de 1000 en 10.000 exemplaren. Bij soorten waarvan de exacte aantallen lastig zijn vast te stellen, zoals de zalm, is dit verschil vooral te wijten aan een andere interpretatie door een andere expert en betere inzichten dankzij de actieve en passieve vismonitoring op de grote rijkswateren. In 2007 was er een te sterke overschatting.</t>
  </si>
  <si>
    <t>2.5 Voor oppervlakte leefgebied geldt dat wordt aangenomen dat 50% van de range leefgebied vormt.</t>
  </si>
  <si>
    <t>Zandhagedis</t>
  </si>
  <si>
    <t>http://www.natuurgegevens.nl/sites/www.natuurgegevens.nl/files/hr_rapportage/2013/annexB_species/range/png/zandhagedis_rd_p2.png</t>
  </si>
  <si>
    <t>Lacerta agilis</t>
  </si>
  <si>
    <r>
      <t>10.900,00km</t>
    </r>
    <r>
      <rPr>
        <vertAlign val="superscript"/>
        <sz val="10"/>
        <color theme="1"/>
        <rFont val="Calibri"/>
        <family val="2"/>
        <scheme val="minor"/>
      </rPr>
      <t>2</t>
    </r>
  </si>
  <si>
    <t>http://www.natuurgegevens.nl/sites/www.natuurgegevens.nl/files/hr_rapportage/2013/annexB_species/frr/png/zandhagedis_frr_0.png</t>
  </si>
  <si>
    <r>
      <t>353,00km</t>
    </r>
    <r>
      <rPr>
        <vertAlign val="superscript"/>
        <sz val="10"/>
        <color theme="1"/>
        <rFont val="Calibri"/>
        <family val="2"/>
        <scheme val="minor"/>
      </rPr>
      <t>2</t>
    </r>
  </si>
  <si>
    <t>De kwaliteit van het leefgebied in de duinen is goed. Hier vinden ook de belangrijkste verbeteringen in het beheer plaats. De kwaliteit van heideterreinen (buiten de duinen) blijft hierbij achter. Daarom wordt de kwaliteit van het hele leefgebied als moderate beoordeeld.</t>
  </si>
  <si>
    <t>2.4: In 2007 is een populatiegrootte geschat tussen de 1 en 6 miljoen volwassen individuen. De populatietrend uit het NEM laat een matige toename zien (Janssen en De Zeeuw, 2012). Er is sprake van een echte toename. Deze verklaart 41% van de toename. De rest komt door een andere methode om het aantal vast te stellen.</t>
  </si>
  <si>
    <t>2.5: In 2007 is een oppervlakte leefgebied van 785km2 gerapporteerd. Het verschil tussen de vorige en deze periode is getoetst met een Chi2 toets, het verschil is niet significant. De expert geeft echter aan dat er wel degelijk sprake is van een echte uitbreiding.</t>
  </si>
  <si>
    <t>Zeeprik</t>
  </si>
  <si>
    <t>http://www.natuurgegevens.nl/sites/www.natuurgegevens.nl/files/hr_rapportage/2013/annexB_species/range/png/zeeprik_rd_p2.png</t>
  </si>
  <si>
    <t>Petromyzon marinus</t>
  </si>
  <si>
    <t>Petramyzon marinus</t>
  </si>
  <si>
    <r>
      <t>12.500,00km</t>
    </r>
    <r>
      <rPr>
        <vertAlign val="superscript"/>
        <sz val="10"/>
        <color theme="1"/>
        <rFont val="Calibri"/>
        <family val="2"/>
        <scheme val="minor"/>
      </rPr>
      <t>2</t>
    </r>
  </si>
  <si>
    <t>http://www.natuurgegevens.nl/sites/www.natuurgegevens.nl/files/hr_rapportage/2013/annexB_species/frr/png/zeeprik_rd_p2_frr.png</t>
  </si>
  <si>
    <r>
      <t>6.250,00km</t>
    </r>
    <r>
      <rPr>
        <vertAlign val="superscript"/>
        <sz val="10"/>
        <color theme="1"/>
        <rFont val="Calibri"/>
        <family val="2"/>
        <scheme val="minor"/>
      </rPr>
      <t>2</t>
    </r>
  </si>
  <si>
    <t>Nederland vervult een doortrekfunctie, een opgroeifunctie en zeer waarschijnlijk ook een paaifunctie. Paai vindt wellicht in het nederlandse deel van de Roer plaats. Daarnaast zijn er vermoedens dat zeeprik ook stromende habitats met kunstmatig hard substraat zoals stortsteen benedenstrooms van stuwen of in vispassages zou kunnen benutten voor paai. of dit plaatsvindt en of de opgroei succesvol is is onbekend. Intrek vindt met name plaats via ijsselmeer/ijssel en nieuwe waterweg/haringvliet. Alle grotere rivierrtakken van de Rijn en Maas worden benut door zeeprik.</t>
  </si>
  <si>
    <t>2.5: Het leefgebied van de zeeprik is toegenomen door meer inventarisatie en inzicht van de soort. Tot voorkort werd altijd aangenomen dat de zeeprik niet paait in Nederland, maar in de huidige situatie zijn er aanwijzingen en vermoedens dat dit wel het geval is (expert inschatting).</t>
  </si>
  <si>
    <t>Zeggekorfslak</t>
  </si>
  <si>
    <t>http://www.natuurgegevens.nl/sites/www.natuurgegevens.nl/files/hr_rapportage/2013/annexB_species/range/png/zegge-korfslak_rd_p2_gandata_atl_0.png</t>
  </si>
  <si>
    <t>Vertigo moulinsiana</t>
  </si>
  <si>
    <r>
      <t>8.200,00km</t>
    </r>
    <r>
      <rPr>
        <vertAlign val="superscript"/>
        <sz val="10"/>
        <color theme="1"/>
        <rFont val="Calibri"/>
        <family val="2"/>
        <scheme val="minor"/>
      </rPr>
      <t>2</t>
    </r>
  </si>
  <si>
    <t>http://www.natuurgegevens.nl/sites/www.natuurgegevens.nl/files/hr_rapportage/2013/annexB_species/frr/png/zeggekorfslak_frr.png</t>
  </si>
  <si>
    <t>De beheerders beginnen om steeds meer rekening te houden met deze soort, maar het gebeurt zeker nog niet overal goed.</t>
  </si>
  <si>
    <r>
      <t>282,00km</t>
    </r>
    <r>
      <rPr>
        <vertAlign val="superscript"/>
        <sz val="10"/>
        <color theme="1"/>
        <rFont val="Calibri"/>
        <family val="2"/>
        <scheme val="minor"/>
      </rPr>
      <t>2</t>
    </r>
  </si>
  <si>
    <t>2.3: In 2007 is een range gerapporteerd van 1500 km2. De trend is bepaald m.b.v. een Chi-kwadraat toets waarin de situatie uit de vorige rapportageperiode is vergeleken met de huidige. Deze laat een significante toename zien. De expert schat in dat de soort niet veranderd is qua range en dat de periode 2001-2006 te slecht onderzocht was om een goede vergelijking mogelijk te maken.</t>
  </si>
  <si>
    <t>2.4: In 2007 is de populatiegrootte niet gerapporteerd als area covered by population. Een vergelijking is dan ook niet mogelijk. De echte populatietrend is stabiel.</t>
  </si>
  <si>
    <t>2.5: In 2007 is 40 km2 leefgebied gerapporteerd. Dit is met een andere methode vastgesteld, waardoor </t>
  </si>
  <si>
    <t>een directe vergelijking niet meer mogelijk is. Expert schat in dat de hoeveelheid km-hokken min of meer stabiel is over de onderzoeksperiode. </t>
  </si>
  <si>
    <t>code</t>
  </si>
  <si>
    <t>2.3.1 Range (SAR)</t>
  </si>
  <si>
    <t>2.3.9.a FRR</t>
  </si>
  <si>
    <t>2.3.9.b FRR</t>
  </si>
  <si>
    <t>2.3.9.c FRR</t>
  </si>
  <si>
    <t>2.3.10.a genuine</t>
  </si>
  <si>
    <t>2.3.10.b knowledge</t>
  </si>
  <si>
    <t>2.3.10.c method</t>
  </si>
  <si>
    <t>2.4.1.b Pop Min</t>
  </si>
  <si>
    <t>2.4.1.c Pop Max</t>
  </si>
  <si>
    <t>2.4.14 a FRP</t>
  </si>
  <si>
    <t>2.4.14 b FRP</t>
  </si>
  <si>
    <t>2.4.14 c FRP</t>
  </si>
  <si>
    <t>2.4.15 a genuine</t>
  </si>
  <si>
    <t>2.4.15 b knowledge</t>
  </si>
  <si>
    <t>2.4.15 c method</t>
  </si>
  <si>
    <t xml:space="preserve">2.5.1. area </t>
  </si>
  <si>
    <t>2.5.4 a quality</t>
  </si>
  <si>
    <t>2.5.6 trend</t>
  </si>
  <si>
    <t>2.5.9 a suitable habitat</t>
  </si>
  <si>
    <t>2.5.10 a genuine</t>
  </si>
  <si>
    <t>2.5.10 b knowledge</t>
  </si>
  <si>
    <t>2.5.10 c method</t>
  </si>
  <si>
    <t>2.3.4 trend</t>
  </si>
  <si>
    <t>U1</t>
  </si>
  <si>
    <t>U2</t>
  </si>
  <si>
    <t>FV</t>
  </si>
  <si>
    <t>(x)</t>
  </si>
  <si>
    <t>(+)</t>
  </si>
  <si>
    <t>(-)</t>
  </si>
  <si>
    <t>(=)</t>
  </si>
  <si>
    <t>XX</t>
  </si>
  <si>
    <t>2.9.2 b population</t>
  </si>
  <si>
    <t>2.9.1 b range</t>
  </si>
  <si>
    <t>2.9.3 a habitat</t>
  </si>
  <si>
    <t>2.9.3 b habitat</t>
  </si>
  <si>
    <t>2.9.4 a future</t>
  </si>
  <si>
    <t>2.9.4 b future</t>
  </si>
  <si>
    <t>2.9.5 overall</t>
  </si>
  <si>
    <t>2.9.6 overall</t>
  </si>
  <si>
    <t>Bijlage II</t>
  </si>
  <si>
    <t>Bijlage IV</t>
  </si>
  <si>
    <t>Bijlage V</t>
  </si>
  <si>
    <t>c1</t>
  </si>
  <si>
    <t>e</t>
  </si>
  <si>
    <t>less accurate data in 2013</t>
  </si>
  <si>
    <t>SOORT</t>
  </si>
  <si>
    <t>RANGE 2007</t>
  </si>
  <si>
    <t>RANGE 2013</t>
  </si>
  <si>
    <t>POPULATIE 2007</t>
  </si>
  <si>
    <t>POPULATIE 2013</t>
  </si>
  <si>
    <t>LEEFGEBIED 2007</t>
  </si>
  <si>
    <t>LEEFGEBIED 2013</t>
  </si>
  <si>
    <t>TOEKOMST 2007</t>
  </si>
  <si>
    <t>TOEKOMST 2013</t>
  </si>
  <si>
    <t>TOTAAL 2007</t>
  </si>
  <si>
    <t>TOTAAL 2013</t>
  </si>
  <si>
    <t>TREND SVI</t>
  </si>
  <si>
    <t>BELANGRIJKSTE REDEN VERSCHIL SVI</t>
  </si>
  <si>
    <t>x = onbekend</t>
  </si>
  <si>
    <t>+ = verbetering</t>
  </si>
  <si>
    <t>c2</t>
  </si>
  <si>
    <t>a</t>
  </si>
  <si>
    <t>= = stabiel</t>
  </si>
  <si>
    <t>b1</t>
  </si>
  <si>
    <t>- = afname</t>
  </si>
  <si>
    <t>genuine change</t>
  </si>
  <si>
    <t>more accurate data or improved knowledge</t>
  </si>
  <si>
    <t>b2</t>
  </si>
  <si>
    <t>taxonomic review</t>
  </si>
  <si>
    <t>use of different thresholds e.g. to fix Favourable reference values</t>
  </si>
  <si>
    <t>d</t>
  </si>
  <si>
    <t>no information about the nature of change</t>
  </si>
  <si>
    <t>geen</t>
  </si>
  <si>
    <t>different methods to measure or evaluate individual parameters</t>
  </si>
  <si>
    <t>trees</t>
  </si>
  <si>
    <t>area (m2)</t>
  </si>
  <si>
    <t>ind.</t>
  </si>
  <si>
    <t>2.4.1.a Pop Unit</t>
  </si>
  <si>
    <t>2.4.7. pop trend</t>
  </si>
  <si>
    <t>km2</t>
  </si>
</sst>
</file>

<file path=xl/styles.xml><?xml version="1.0" encoding="utf-8"?>
<styleSheet xmlns="http://schemas.openxmlformats.org/spreadsheetml/2006/main">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vertAlign val="superscript"/>
      <sz val="10"/>
      <color theme="1"/>
      <name val="Calibri"/>
      <family val="2"/>
      <scheme val="minor"/>
    </font>
    <font>
      <i/>
      <sz val="10"/>
      <color theme="1"/>
      <name val="Calibri"/>
      <family val="2"/>
      <scheme val="minor"/>
    </font>
    <font>
      <sz val="10"/>
      <name val="Arial Unicode MS"/>
      <family val="2"/>
    </font>
    <font>
      <b/>
      <sz val="10"/>
      <name val="Calibri"/>
      <family val="2"/>
      <scheme val="minor"/>
    </font>
    <font>
      <sz val="10"/>
      <name val="Arial"/>
      <family val="2"/>
    </font>
    <font>
      <sz val="10"/>
      <name val="Calibri"/>
      <family val="2"/>
      <scheme val="minor"/>
    </font>
    <font>
      <sz val="10"/>
      <name val="AgroFont"/>
      <family val="2"/>
    </font>
    <font>
      <sz val="11"/>
      <name val="Calibri"/>
      <family val="2"/>
      <scheme val="minor"/>
    </font>
    <font>
      <sz val="8"/>
      <name val="Agrofont"/>
      <family val="2"/>
    </font>
    <font>
      <b/>
      <sz val="10"/>
      <name val="Agrofont"/>
      <family val="2"/>
    </font>
    <font>
      <sz val="11"/>
      <color indexed="8"/>
      <name val="Calibri"/>
      <family val="2"/>
    </font>
    <font>
      <sz val="8"/>
      <name val="Arial Unicode MS"/>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FFFF00"/>
        <bgColor indexed="64"/>
      </patternFill>
    </fill>
    <fill>
      <patternFill patternType="solid">
        <fgColor indexed="22"/>
        <bgColor indexed="64"/>
      </patternFill>
    </fill>
    <fill>
      <patternFill patternType="solid">
        <fgColor theme="0" tint="-0.14999847407452621"/>
        <bgColor indexed="64"/>
      </patternFill>
    </fill>
    <fill>
      <patternFill patternType="solid">
        <fgColor indexed="50"/>
        <bgColor indexed="64"/>
      </patternFill>
    </fill>
    <fill>
      <patternFill patternType="solid">
        <fgColor indexed="51"/>
        <bgColor indexed="64"/>
      </patternFill>
    </fill>
    <fill>
      <patternFill patternType="solid">
        <fgColor indexed="10"/>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9" fontId="30" fillId="0" borderId="0" applyFont="0" applyFill="0" applyBorder="0" applyAlignment="0" applyProtection="0"/>
  </cellStyleXfs>
  <cellXfs count="66">
    <xf numFmtId="0" fontId="0" fillId="0" borderId="0" xfId="0"/>
    <xf numFmtId="0" fontId="19" fillId="0" borderId="0" xfId="0" applyFont="1" applyAlignment="1">
      <alignment horizontal="center" vertic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horizontal="center" vertical="top" wrapText="1"/>
    </xf>
    <xf numFmtId="0" fontId="0" fillId="0" borderId="0" xfId="0" applyAlignment="1">
      <alignment vertical="top"/>
    </xf>
    <xf numFmtId="0" fontId="18" fillId="0" borderId="0" xfId="0" applyFont="1" applyAlignment="1">
      <alignment vertical="top" wrapText="1"/>
    </xf>
    <xf numFmtId="0" fontId="0" fillId="0" borderId="0" xfId="0" applyAlignment="1">
      <alignment vertical="top" wrapText="1"/>
    </xf>
    <xf numFmtId="0" fontId="22" fillId="0" borderId="10" xfId="0" applyFont="1" applyBorder="1" applyAlignment="1">
      <alignment wrapText="1"/>
    </xf>
    <xf numFmtId="0" fontId="22" fillId="33" borderId="10" xfId="0" applyFont="1" applyFill="1" applyBorder="1" applyAlignment="1">
      <alignment wrapText="1"/>
    </xf>
    <xf numFmtId="0" fontId="18" fillId="0" borderId="0" xfId="0" applyFont="1" applyAlignment="1">
      <alignment horizontal="center" vertical="top" wrapText="1"/>
    </xf>
    <xf numFmtId="0" fontId="0" fillId="0" borderId="0" xfId="0" applyAlignment="1">
      <alignment horizontal="center" vertical="top" wrapText="1"/>
    </xf>
    <xf numFmtId="0" fontId="0" fillId="0" borderId="0" xfId="0" applyAlignment="1">
      <alignment horizontal="center" vertical="top"/>
    </xf>
    <xf numFmtId="0" fontId="18" fillId="0" borderId="0" xfId="0" applyFont="1" applyAlignment="1">
      <alignment wrapText="1"/>
    </xf>
    <xf numFmtId="0" fontId="23" fillId="0" borderId="0" xfId="0" applyFont="1" applyAlignment="1">
      <alignment horizontal="center" vertical="center" wrapText="1"/>
    </xf>
    <xf numFmtId="0" fontId="23" fillId="35" borderId="12" xfId="42" applyFont="1" applyFill="1" applyBorder="1" applyAlignment="1">
      <alignment horizontal="center" textRotation="90"/>
    </xf>
    <xf numFmtId="0" fontId="25" fillId="0" borderId="0" xfId="0" applyFont="1" applyAlignment="1">
      <alignment wrapText="1"/>
    </xf>
    <xf numFmtId="0" fontId="22" fillId="0" borderId="11" xfId="0" applyFont="1" applyBorder="1" applyAlignment="1">
      <alignment wrapText="1"/>
    </xf>
    <xf numFmtId="0" fontId="22" fillId="36" borderId="11" xfId="0" applyFont="1" applyFill="1" applyBorder="1" applyAlignment="1">
      <alignment wrapText="1"/>
    </xf>
    <xf numFmtId="0" fontId="22" fillId="0" borderId="0" xfId="0" applyFont="1" applyFill="1" applyBorder="1" applyAlignment="1">
      <alignment horizontal="center" wrapText="1"/>
    </xf>
    <xf numFmtId="0" fontId="22" fillId="35" borderId="10" xfId="0" applyFont="1" applyFill="1" applyBorder="1" applyAlignment="1">
      <alignment wrapText="1"/>
    </xf>
    <xf numFmtId="0" fontId="22" fillId="33" borderId="11" xfId="0" applyFont="1" applyFill="1" applyBorder="1" applyAlignment="1">
      <alignment wrapText="1"/>
    </xf>
    <xf numFmtId="0" fontId="22" fillId="34" borderId="11" xfId="0" applyFont="1" applyFill="1" applyBorder="1" applyAlignment="1">
      <alignment wrapText="1"/>
    </xf>
    <xf numFmtId="0" fontId="26" fillId="0" borderId="0" xfId="0" applyFont="1" applyAlignment="1">
      <alignment horizontal="center"/>
    </xf>
    <xf numFmtId="0" fontId="25" fillId="0" borderId="0" xfId="0" applyFont="1" applyFill="1" applyAlignment="1">
      <alignment wrapText="1"/>
    </xf>
    <xf numFmtId="0" fontId="22" fillId="0" borderId="14" xfId="0" applyFont="1" applyBorder="1" applyAlignment="1">
      <alignment wrapText="1"/>
    </xf>
    <xf numFmtId="0" fontId="22" fillId="0" borderId="15" xfId="0" applyFont="1" applyBorder="1" applyAlignment="1">
      <alignment wrapText="1"/>
    </xf>
    <xf numFmtId="0" fontId="22" fillId="33" borderId="14" xfId="0" applyFont="1" applyFill="1" applyBorder="1" applyAlignment="1">
      <alignment wrapText="1"/>
    </xf>
    <xf numFmtId="0" fontId="27" fillId="0" borderId="0" xfId="0" applyFont="1"/>
    <xf numFmtId="0" fontId="28" fillId="0" borderId="0" xfId="42" applyFont="1" applyFill="1" applyBorder="1" applyAlignment="1">
      <alignment horizontal="center"/>
    </xf>
    <xf numFmtId="0" fontId="29" fillId="0" borderId="0" xfId="42" applyFont="1" applyBorder="1" applyAlignment="1">
      <alignment horizontal="center"/>
    </xf>
    <xf numFmtId="0" fontId="23" fillId="0" borderId="0" xfId="0" applyFont="1" applyBorder="1" applyAlignment="1">
      <alignment horizontal="center" textRotation="90" wrapText="1"/>
    </xf>
    <xf numFmtId="0" fontId="23" fillId="0" borderId="11" xfId="0" applyFont="1" applyBorder="1" applyAlignment="1">
      <alignment horizontal="center" textRotation="90" wrapText="1"/>
    </xf>
    <xf numFmtId="0" fontId="23" fillId="0" borderId="13" xfId="0" applyFont="1" applyBorder="1" applyAlignment="1">
      <alignment horizontal="center" textRotation="90" wrapText="1"/>
    </xf>
    <xf numFmtId="0" fontId="23" fillId="0" borderId="0" xfId="0" applyFont="1" applyAlignment="1">
      <alignment horizontal="center" textRotation="90" wrapText="1"/>
    </xf>
    <xf numFmtId="0" fontId="23" fillId="0" borderId="0" xfId="0" applyFont="1" applyFill="1" applyBorder="1" applyAlignment="1">
      <alignment horizontal="center" textRotation="90" wrapText="1"/>
    </xf>
    <xf numFmtId="0" fontId="27" fillId="0" borderId="0" xfId="0" applyFont="1" applyAlignment="1">
      <alignment horizontal="center"/>
    </xf>
    <xf numFmtId="0" fontId="27" fillId="0" borderId="0" xfId="0" applyFont="1" applyAlignment="1">
      <alignment wrapText="1"/>
    </xf>
    <xf numFmtId="0" fontId="25" fillId="0" borderId="0" xfId="0" quotePrefix="1" applyFont="1" applyAlignment="1">
      <alignment wrapText="1"/>
    </xf>
    <xf numFmtId="0" fontId="27" fillId="0" borderId="0" xfId="0" applyFont="1" applyFill="1" applyAlignment="1">
      <alignment wrapText="1"/>
    </xf>
    <xf numFmtId="0" fontId="27" fillId="0" borderId="0" xfId="0" applyFont="1" applyBorder="1"/>
    <xf numFmtId="0" fontId="24" fillId="0" borderId="0" xfId="42" applyFont="1" applyBorder="1"/>
    <xf numFmtId="0" fontId="24" fillId="37" borderId="0" xfId="42" applyFont="1" applyFill="1" applyBorder="1" applyAlignment="1">
      <alignment horizontal="center"/>
    </xf>
    <xf numFmtId="0" fontId="24" fillId="0" borderId="0" xfId="42" applyFont="1" applyFill="1" applyBorder="1" applyAlignment="1">
      <alignment horizontal="center"/>
    </xf>
    <xf numFmtId="0" fontId="24" fillId="38" borderId="0" xfId="42" applyFont="1" applyFill="1" applyBorder="1" applyAlignment="1">
      <alignment horizontal="center"/>
    </xf>
    <xf numFmtId="0" fontId="24" fillId="39" borderId="0" xfId="42" applyFont="1" applyFill="1" applyBorder="1" applyAlignment="1">
      <alignment horizontal="center"/>
    </xf>
    <xf numFmtId="0" fontId="24" fillId="35" borderId="0" xfId="42" applyFont="1" applyFill="1" applyBorder="1" applyAlignment="1">
      <alignment horizontal="center"/>
    </xf>
    <xf numFmtId="0" fontId="0" fillId="0" borderId="0" xfId="0" applyFill="1" applyAlignment="1">
      <alignment vertical="top" wrapText="1"/>
    </xf>
    <xf numFmtId="0" fontId="22" fillId="0" borderId="0" xfId="0" applyFont="1" applyBorder="1" applyAlignment="1">
      <alignment wrapText="1"/>
    </xf>
    <xf numFmtId="0" fontId="22" fillId="0" borderId="0" xfId="0" applyFont="1" applyFill="1" applyBorder="1" applyAlignment="1">
      <alignment wrapText="1"/>
    </xf>
    <xf numFmtId="0" fontId="25" fillId="0" borderId="0" xfId="0" applyFont="1" applyBorder="1"/>
    <xf numFmtId="0" fontId="25" fillId="0" borderId="0" xfId="0" applyFont="1" applyAlignment="1">
      <alignment horizontal="right"/>
    </xf>
    <xf numFmtId="0" fontId="25" fillId="0" borderId="0" xfId="0" applyFont="1"/>
    <xf numFmtId="0" fontId="23" fillId="0" borderId="0" xfId="0" applyFont="1" applyAlignment="1">
      <alignment horizontal="center"/>
    </xf>
    <xf numFmtId="0" fontId="31" fillId="37" borderId="0" xfId="42" applyFont="1" applyFill="1" applyBorder="1" applyAlignment="1">
      <alignment horizontal="center"/>
    </xf>
    <xf numFmtId="0" fontId="31" fillId="38" borderId="0" xfId="42" applyFont="1" applyFill="1" applyBorder="1" applyAlignment="1">
      <alignment horizontal="center"/>
    </xf>
    <xf numFmtId="0" fontId="31" fillId="39" borderId="0" xfId="42" applyFont="1" applyFill="1" applyBorder="1" applyAlignment="1">
      <alignment horizontal="center"/>
    </xf>
    <xf numFmtId="0" fontId="31" fillId="35" borderId="0" xfId="42" applyFont="1" applyFill="1" applyBorder="1" applyAlignment="1">
      <alignment horizontal="center"/>
    </xf>
    <xf numFmtId="0" fontId="18" fillId="0" borderId="0" xfId="0" applyFont="1" applyAlignment="1">
      <alignment wrapText="1"/>
    </xf>
    <xf numFmtId="0" fontId="0" fillId="0" borderId="0" xfId="0" applyAlignment="1">
      <alignment wrapText="1"/>
    </xf>
    <xf numFmtId="0" fontId="18" fillId="0" borderId="0" xfId="0" applyFont="1" applyFill="1" applyAlignment="1">
      <alignment vertical="top" wrapText="1"/>
    </xf>
    <xf numFmtId="1" fontId="19" fillId="0" borderId="0" xfId="0" applyNumberFormat="1" applyFont="1" applyAlignment="1">
      <alignment horizontal="center" vertical="top" wrapText="1"/>
    </xf>
    <xf numFmtId="1" fontId="18" fillId="0" borderId="0" xfId="0" applyNumberFormat="1" applyFont="1" applyAlignment="1">
      <alignment vertical="top" wrapText="1"/>
    </xf>
    <xf numFmtId="1" fontId="0" fillId="0" borderId="0" xfId="0" applyNumberFormat="1" applyAlignment="1">
      <alignment vertical="top"/>
    </xf>
    <xf numFmtId="3" fontId="18" fillId="0" borderId="0" xfId="0" applyNumberFormat="1" applyFont="1" applyAlignment="1">
      <alignment vertical="top" wrapText="1"/>
    </xf>
    <xf numFmtId="3" fontId="0" fillId="0" borderId="0" xfId="0" applyNumberFormat="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Procent 2" xfId="43"/>
    <cellStyle name="Standaard" xfId="0" builtinId="0"/>
    <cellStyle name="Standaard 2" xfId="42"/>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9">
    <dxf>
      <fill>
        <patternFill>
          <bgColor indexed="10"/>
        </patternFill>
      </fill>
    </dxf>
    <dxf>
      <fill>
        <patternFill>
          <bgColor indexed="51"/>
        </patternFill>
      </fill>
    </dxf>
    <dxf>
      <fill>
        <patternFill>
          <bgColor indexed="50"/>
        </patternFill>
      </fill>
    </dxf>
    <dxf>
      <fill>
        <patternFill>
          <bgColor indexed="10"/>
        </patternFill>
      </fill>
    </dxf>
    <dxf>
      <fill>
        <patternFill>
          <bgColor indexed="51"/>
        </patternFill>
      </fill>
    </dxf>
    <dxf>
      <fill>
        <patternFill>
          <bgColor indexed="50"/>
        </patternFill>
      </fill>
    </dxf>
    <dxf>
      <fill>
        <patternFill>
          <bgColor indexed="10"/>
        </patternFill>
      </fill>
    </dxf>
    <dxf>
      <fill>
        <patternFill>
          <bgColor indexed="51"/>
        </patternFill>
      </fill>
    </dxf>
    <dxf>
      <fill>
        <patternFill>
          <bgColor indexed="50"/>
        </patternFill>
      </fill>
    </dxf>
  </dxfs>
  <tableStyles count="0" defaultTableStyle="TableStyleMedium9" defaultPivotStyle="PivotStyleLight16"/>
  <colors>
    <mruColors>
      <color rgb="FFFFFF66"/>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M316"/>
  <sheetViews>
    <sheetView showGridLines="0" topLeftCell="H1" workbookViewId="0">
      <selection activeCell="Y2" sqref="Y2:Y4"/>
    </sheetView>
  </sheetViews>
  <sheetFormatPr defaultRowHeight="15"/>
  <cols>
    <col min="1" max="1" width="28.140625" bestFit="1" customWidth="1"/>
    <col min="2" max="2" width="18.28515625" bestFit="1" customWidth="1"/>
    <col min="3" max="3" width="18.7109375" bestFit="1" customWidth="1"/>
    <col min="4" max="4" width="19.42578125" bestFit="1" customWidth="1"/>
    <col min="5" max="5" width="36.5703125" bestFit="1" customWidth="1"/>
    <col min="6" max="6" width="16.7109375" bestFit="1" customWidth="1"/>
    <col min="7" max="7" width="36.5703125" bestFit="1" customWidth="1"/>
    <col min="8" max="8" width="15.28515625" bestFit="1" customWidth="1"/>
    <col min="9" max="9" width="28" bestFit="1" customWidth="1"/>
    <col min="10" max="10" width="32.85546875" bestFit="1" customWidth="1"/>
    <col min="11" max="11" width="28.140625" bestFit="1" customWidth="1"/>
    <col min="12" max="12" width="29.28515625" bestFit="1" customWidth="1"/>
    <col min="13" max="13" width="21.85546875" bestFit="1" customWidth="1"/>
    <col min="14" max="14" width="25" bestFit="1" customWidth="1"/>
    <col min="15" max="15" width="36.5703125" bestFit="1" customWidth="1"/>
    <col min="16" max="16" width="24.85546875" bestFit="1" customWidth="1"/>
    <col min="17" max="17" width="26.85546875" bestFit="1" customWidth="1"/>
    <col min="18" max="18" width="28.7109375" bestFit="1" customWidth="1"/>
    <col min="19" max="19" width="36.5703125" bestFit="1" customWidth="1"/>
    <col min="20" max="20" width="18.28515625" bestFit="1" customWidth="1"/>
    <col min="21" max="21" width="32.5703125" bestFit="1" customWidth="1"/>
    <col min="22" max="22" width="35.7109375" bestFit="1" customWidth="1"/>
    <col min="23" max="24" width="36.5703125" bestFit="1" customWidth="1"/>
    <col min="25" max="25" width="32.28515625" bestFit="1" customWidth="1"/>
    <col min="26" max="27" width="31.42578125" bestFit="1" customWidth="1"/>
    <col min="28" max="28" width="16.7109375" bestFit="1" customWidth="1"/>
    <col min="29" max="29" width="36.5703125" bestFit="1" customWidth="1"/>
    <col min="30" max="30" width="24.85546875" bestFit="1" customWidth="1"/>
    <col min="31" max="31" width="27.28515625" bestFit="1" customWidth="1"/>
    <col min="32" max="33" width="36.5703125" bestFit="1" customWidth="1"/>
    <col min="34" max="34" width="19" bestFit="1" customWidth="1"/>
    <col min="35" max="35" width="32.5703125" bestFit="1" customWidth="1"/>
    <col min="36" max="36" width="35.7109375" bestFit="1" customWidth="1"/>
    <col min="37" max="38" width="36.5703125" bestFit="1" customWidth="1"/>
    <col min="39" max="39" width="18.28515625" bestFit="1" customWidth="1"/>
    <col min="40" max="40" width="16.5703125" bestFit="1" customWidth="1"/>
    <col min="41" max="41" width="36.5703125" bestFit="1" customWidth="1"/>
    <col min="42" max="42" width="20.140625" bestFit="1" customWidth="1"/>
    <col min="43" max="43" width="36.5703125" bestFit="1" customWidth="1"/>
    <col min="44" max="44" width="24.7109375" bestFit="1" customWidth="1"/>
    <col min="45" max="45" width="26.7109375" bestFit="1" customWidth="1"/>
    <col min="46" max="46" width="25.28515625" bestFit="1" customWidth="1"/>
    <col min="47" max="47" width="35.7109375" bestFit="1" customWidth="1"/>
    <col min="48" max="50" width="36.5703125" bestFit="1" customWidth="1"/>
    <col min="51" max="51" width="27.42578125" bestFit="1" customWidth="1"/>
    <col min="52" max="52" width="13.7109375" bestFit="1" customWidth="1"/>
    <col min="53" max="53" width="19" bestFit="1" customWidth="1"/>
    <col min="54" max="54" width="15.140625" bestFit="1" customWidth="1"/>
    <col min="55" max="55" width="23.140625" bestFit="1" customWidth="1"/>
    <col min="56" max="56" width="18.42578125" bestFit="1" customWidth="1"/>
    <col min="57" max="57" width="26.42578125" bestFit="1" customWidth="1"/>
    <col min="58" max="58" width="19.85546875" bestFit="1" customWidth="1"/>
    <col min="59" max="59" width="27.85546875" bestFit="1" customWidth="1"/>
    <col min="60" max="60" width="20.28515625" bestFit="1" customWidth="1"/>
    <col min="61" max="61" width="33.5703125" bestFit="1" customWidth="1"/>
    <col min="62" max="62" width="32.28515625" bestFit="1" customWidth="1"/>
    <col min="63" max="64" width="18" bestFit="1" customWidth="1"/>
    <col min="65" max="65" width="36.5703125" bestFit="1" customWidth="1"/>
  </cols>
  <sheetData>
    <row r="1" spans="1:65" ht="25.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s="1" t="s">
        <v>56</v>
      </c>
      <c r="BF1" s="1" t="s">
        <v>57</v>
      </c>
      <c r="BG1" s="1" t="s">
        <v>58</v>
      </c>
      <c r="BH1" s="1" t="s">
        <v>59</v>
      </c>
      <c r="BI1" s="1" t="s">
        <v>60</v>
      </c>
      <c r="BJ1" s="1" t="s">
        <v>61</v>
      </c>
      <c r="BK1" s="1" t="s">
        <v>62</v>
      </c>
      <c r="BL1" s="1" t="s">
        <v>63</v>
      </c>
      <c r="BM1" s="1" t="s">
        <v>64</v>
      </c>
    </row>
    <row r="2" spans="1:65" ht="141">
      <c r="A2" s="58" t="s">
        <v>65</v>
      </c>
      <c r="B2" s="58" t="s">
        <v>66</v>
      </c>
      <c r="C2" s="59"/>
      <c r="D2" s="58" t="s">
        <v>67</v>
      </c>
      <c r="E2" s="58" t="s">
        <v>68</v>
      </c>
      <c r="F2" s="58" t="s">
        <v>69</v>
      </c>
      <c r="G2" s="58" t="s">
        <v>70</v>
      </c>
      <c r="H2" s="58">
        <v>1330</v>
      </c>
      <c r="I2" s="58" t="s">
        <v>71</v>
      </c>
      <c r="J2" s="58" t="s">
        <v>71</v>
      </c>
      <c r="K2" s="58" t="s">
        <v>65</v>
      </c>
      <c r="L2" s="58" t="s">
        <v>72</v>
      </c>
      <c r="M2" s="58" t="s">
        <v>73</v>
      </c>
      <c r="N2" s="58" t="s">
        <v>74</v>
      </c>
      <c r="O2" s="58" t="s">
        <v>75</v>
      </c>
      <c r="P2" s="58" t="s">
        <v>76</v>
      </c>
      <c r="Q2" s="58" t="s">
        <v>77</v>
      </c>
      <c r="R2" s="59"/>
      <c r="S2" s="58" t="s">
        <v>78</v>
      </c>
      <c r="T2" s="58" t="s">
        <v>79</v>
      </c>
      <c r="U2" s="58" t="s">
        <v>80</v>
      </c>
      <c r="V2" s="58" t="s">
        <v>81</v>
      </c>
      <c r="W2" s="58" t="s">
        <v>81</v>
      </c>
      <c r="X2" s="58" t="s">
        <v>82</v>
      </c>
      <c r="Y2" s="58" t="s">
        <v>83</v>
      </c>
      <c r="Z2" s="58">
        <v>4000</v>
      </c>
      <c r="AA2" s="58">
        <v>6000</v>
      </c>
      <c r="AB2" s="58" t="s">
        <v>69</v>
      </c>
      <c r="AC2" s="58" t="s">
        <v>84</v>
      </c>
      <c r="AD2" s="58" t="s">
        <v>76</v>
      </c>
      <c r="AE2" s="58" t="s">
        <v>85</v>
      </c>
      <c r="AF2" s="58">
        <v>3</v>
      </c>
      <c r="AG2" s="59"/>
      <c r="AH2" s="58" t="s">
        <v>79</v>
      </c>
      <c r="AI2" s="58" t="s">
        <v>80</v>
      </c>
      <c r="AJ2" s="58" t="s">
        <v>81</v>
      </c>
      <c r="AK2" s="58" t="s">
        <v>82</v>
      </c>
      <c r="AL2" s="58" t="s">
        <v>81</v>
      </c>
      <c r="AM2" s="58" t="s">
        <v>86</v>
      </c>
      <c r="AN2" s="58" t="s">
        <v>69</v>
      </c>
      <c r="AO2" s="58" t="s">
        <v>87</v>
      </c>
      <c r="AP2" s="58" t="s">
        <v>88</v>
      </c>
      <c r="AQ2" s="58" t="s">
        <v>89</v>
      </c>
      <c r="AR2" s="58" t="s">
        <v>76</v>
      </c>
      <c r="AS2" s="58" t="s">
        <v>90</v>
      </c>
      <c r="AT2" s="58" t="s">
        <v>91</v>
      </c>
      <c r="AU2" s="58" t="s">
        <v>82</v>
      </c>
      <c r="AV2" s="58" t="s">
        <v>82</v>
      </c>
      <c r="AW2" s="58" t="s">
        <v>81</v>
      </c>
      <c r="AX2" s="3" t="s">
        <v>92</v>
      </c>
      <c r="AY2" s="59"/>
      <c r="AZ2" s="58" t="s">
        <v>95</v>
      </c>
      <c r="BA2" s="58" t="s">
        <v>96</v>
      </c>
      <c r="BB2" s="58" t="s">
        <v>97</v>
      </c>
      <c r="BC2" s="59"/>
      <c r="BD2" s="58" t="s">
        <v>98</v>
      </c>
      <c r="BE2" s="59"/>
      <c r="BF2" s="58" t="s">
        <v>97</v>
      </c>
      <c r="BG2" s="59"/>
      <c r="BH2" s="58" t="s">
        <v>95</v>
      </c>
      <c r="BI2" s="58" t="s">
        <v>99</v>
      </c>
      <c r="BJ2" s="58" t="s">
        <v>83</v>
      </c>
      <c r="BK2" s="59"/>
      <c r="BL2" s="59"/>
      <c r="BM2" s="59"/>
    </row>
    <row r="3" spans="1:65" ht="102.75">
      <c r="A3" s="58"/>
      <c r="B3" s="58"/>
      <c r="C3" s="59"/>
      <c r="D3" s="58"/>
      <c r="E3" s="58"/>
      <c r="F3" s="58"/>
      <c r="G3" s="58"/>
      <c r="H3" s="58"/>
      <c r="I3" s="58"/>
      <c r="J3" s="58"/>
      <c r="K3" s="58"/>
      <c r="L3" s="58"/>
      <c r="M3" s="58"/>
      <c r="N3" s="58"/>
      <c r="O3" s="58"/>
      <c r="P3" s="58"/>
      <c r="Q3" s="58"/>
      <c r="R3" s="59"/>
      <c r="S3" s="58"/>
      <c r="T3" s="58"/>
      <c r="U3" s="58"/>
      <c r="V3" s="58"/>
      <c r="W3" s="58"/>
      <c r="X3" s="58"/>
      <c r="Y3" s="58"/>
      <c r="Z3" s="58"/>
      <c r="AA3" s="58"/>
      <c r="AB3" s="58"/>
      <c r="AC3" s="58"/>
      <c r="AD3" s="58"/>
      <c r="AE3" s="58"/>
      <c r="AF3" s="58"/>
      <c r="AG3" s="59"/>
      <c r="AH3" s="58"/>
      <c r="AI3" s="58"/>
      <c r="AJ3" s="58"/>
      <c r="AK3" s="58"/>
      <c r="AL3" s="58"/>
      <c r="AM3" s="58"/>
      <c r="AN3" s="58"/>
      <c r="AO3" s="58"/>
      <c r="AP3" s="58"/>
      <c r="AQ3" s="58"/>
      <c r="AR3" s="58"/>
      <c r="AS3" s="58"/>
      <c r="AT3" s="58"/>
      <c r="AU3" s="58"/>
      <c r="AV3" s="58"/>
      <c r="AW3" s="58"/>
      <c r="AX3" s="3" t="s">
        <v>93</v>
      </c>
      <c r="AY3" s="59"/>
      <c r="AZ3" s="58"/>
      <c r="BA3" s="58"/>
      <c r="BB3" s="58"/>
      <c r="BC3" s="59"/>
      <c r="BD3" s="58"/>
      <c r="BE3" s="59"/>
      <c r="BF3" s="58"/>
      <c r="BG3" s="59"/>
      <c r="BH3" s="58"/>
      <c r="BI3" s="58"/>
      <c r="BJ3" s="58"/>
      <c r="BK3" s="59"/>
      <c r="BL3" s="59"/>
      <c r="BM3" s="59"/>
    </row>
    <row r="4" spans="1:65" ht="64.5">
      <c r="A4" s="58"/>
      <c r="B4" s="58"/>
      <c r="C4" s="59"/>
      <c r="D4" s="58"/>
      <c r="E4" s="58"/>
      <c r="F4" s="58"/>
      <c r="G4" s="58"/>
      <c r="H4" s="58"/>
      <c r="I4" s="58"/>
      <c r="J4" s="58"/>
      <c r="K4" s="58"/>
      <c r="L4" s="58"/>
      <c r="M4" s="58"/>
      <c r="N4" s="58"/>
      <c r="O4" s="58"/>
      <c r="P4" s="58"/>
      <c r="Q4" s="58"/>
      <c r="R4" s="59"/>
      <c r="S4" s="58"/>
      <c r="T4" s="58"/>
      <c r="U4" s="58"/>
      <c r="V4" s="58"/>
      <c r="W4" s="58"/>
      <c r="X4" s="58"/>
      <c r="Y4" s="58"/>
      <c r="Z4" s="58"/>
      <c r="AA4" s="58"/>
      <c r="AB4" s="58"/>
      <c r="AC4" s="58"/>
      <c r="AD4" s="58"/>
      <c r="AE4" s="58"/>
      <c r="AF4" s="58"/>
      <c r="AG4" s="59"/>
      <c r="AH4" s="58"/>
      <c r="AI4" s="58"/>
      <c r="AJ4" s="58"/>
      <c r="AK4" s="58"/>
      <c r="AL4" s="58"/>
      <c r="AM4" s="58"/>
      <c r="AN4" s="58"/>
      <c r="AO4" s="58"/>
      <c r="AP4" s="58"/>
      <c r="AQ4" s="58"/>
      <c r="AR4" s="58"/>
      <c r="AS4" s="58"/>
      <c r="AT4" s="58"/>
      <c r="AU4" s="58"/>
      <c r="AV4" s="58"/>
      <c r="AW4" s="58"/>
      <c r="AX4" s="3" t="s">
        <v>94</v>
      </c>
      <c r="AY4" s="59"/>
      <c r="AZ4" s="58"/>
      <c r="BA4" s="58"/>
      <c r="BB4" s="58"/>
      <c r="BC4" s="59"/>
      <c r="BD4" s="58"/>
      <c r="BE4" s="59"/>
      <c r="BF4" s="58"/>
      <c r="BG4" s="59"/>
      <c r="BH4" s="58"/>
      <c r="BI4" s="58"/>
      <c r="BJ4" s="58"/>
      <c r="BK4" s="59"/>
      <c r="BL4" s="59"/>
      <c r="BM4" s="59"/>
    </row>
    <row r="5" spans="1:65" ht="77.25">
      <c r="A5" s="58" t="s">
        <v>100</v>
      </c>
      <c r="B5" s="58" t="s">
        <v>101</v>
      </c>
      <c r="C5" s="59"/>
      <c r="D5" s="58" t="s">
        <v>67</v>
      </c>
      <c r="E5" s="58" t="s">
        <v>68</v>
      </c>
      <c r="F5" s="58" t="s">
        <v>69</v>
      </c>
      <c r="G5" s="58" t="s">
        <v>102</v>
      </c>
      <c r="H5" s="58">
        <v>5085</v>
      </c>
      <c r="I5" s="58" t="s">
        <v>103</v>
      </c>
      <c r="J5" s="58" t="s">
        <v>103</v>
      </c>
      <c r="K5" s="58" t="s">
        <v>100</v>
      </c>
      <c r="L5" s="58" t="s">
        <v>104</v>
      </c>
      <c r="M5" s="58" t="s">
        <v>73</v>
      </c>
      <c r="N5" s="58" t="s">
        <v>105</v>
      </c>
      <c r="O5" s="58" t="s">
        <v>84</v>
      </c>
      <c r="P5" s="58" t="s">
        <v>76</v>
      </c>
      <c r="Q5" s="58">
        <v>0</v>
      </c>
      <c r="R5" s="59"/>
      <c r="S5" s="58" t="s">
        <v>106</v>
      </c>
      <c r="T5" s="58" t="s">
        <v>79</v>
      </c>
      <c r="U5" s="58" t="s">
        <v>80</v>
      </c>
      <c r="V5" s="58" t="s">
        <v>82</v>
      </c>
      <c r="W5" s="58" t="s">
        <v>81</v>
      </c>
      <c r="X5" s="58" t="s">
        <v>82</v>
      </c>
      <c r="Y5" s="58" t="s">
        <v>83</v>
      </c>
      <c r="Z5" s="58">
        <v>1000</v>
      </c>
      <c r="AA5" s="58">
        <v>5000</v>
      </c>
      <c r="AB5" s="58" t="s">
        <v>69</v>
      </c>
      <c r="AC5" s="58" t="s">
        <v>75</v>
      </c>
      <c r="AD5" s="58" t="s">
        <v>76</v>
      </c>
      <c r="AE5" s="58" t="s">
        <v>85</v>
      </c>
      <c r="AF5" s="58">
        <v>2</v>
      </c>
      <c r="AG5" s="59"/>
      <c r="AH5" s="58" t="s">
        <v>107</v>
      </c>
      <c r="AI5" s="58" t="s">
        <v>80</v>
      </c>
      <c r="AJ5" s="58" t="s">
        <v>82</v>
      </c>
      <c r="AK5" s="58" t="s">
        <v>82</v>
      </c>
      <c r="AL5" s="58" t="s">
        <v>81</v>
      </c>
      <c r="AM5" s="58" t="s">
        <v>108</v>
      </c>
      <c r="AN5" s="58" t="s">
        <v>76</v>
      </c>
      <c r="AO5" s="58" t="s">
        <v>87</v>
      </c>
      <c r="AP5" s="58" t="s">
        <v>109</v>
      </c>
      <c r="AQ5" s="58" t="s">
        <v>110</v>
      </c>
      <c r="AR5" s="58" t="s">
        <v>76</v>
      </c>
      <c r="AS5" s="58" t="s">
        <v>85</v>
      </c>
      <c r="AT5" s="58" t="s">
        <v>108</v>
      </c>
      <c r="AU5" s="58" t="s">
        <v>81</v>
      </c>
      <c r="AV5" s="58" t="s">
        <v>82</v>
      </c>
      <c r="AW5" s="58" t="s">
        <v>82</v>
      </c>
      <c r="AX5" s="3" t="s">
        <v>111</v>
      </c>
      <c r="AY5" s="59"/>
      <c r="AZ5" s="58" t="s">
        <v>97</v>
      </c>
      <c r="BA5" s="59"/>
      <c r="BB5" s="58" t="s">
        <v>123</v>
      </c>
      <c r="BC5" s="58" t="s">
        <v>124</v>
      </c>
      <c r="BD5" s="58" t="s">
        <v>95</v>
      </c>
      <c r="BE5" s="58" t="s">
        <v>124</v>
      </c>
      <c r="BF5" s="58" t="s">
        <v>97</v>
      </c>
      <c r="BG5" s="59"/>
      <c r="BH5" s="58" t="s">
        <v>123</v>
      </c>
      <c r="BI5" s="58" t="s">
        <v>125</v>
      </c>
      <c r="BJ5" s="58" t="s">
        <v>83</v>
      </c>
      <c r="BK5" s="59"/>
      <c r="BL5" s="59"/>
      <c r="BM5" s="59"/>
    </row>
    <row r="6" spans="1:65">
      <c r="A6" s="58"/>
      <c r="B6" s="58"/>
      <c r="C6" s="59"/>
      <c r="D6" s="58"/>
      <c r="E6" s="58"/>
      <c r="F6" s="58"/>
      <c r="G6" s="58"/>
      <c r="H6" s="58"/>
      <c r="I6" s="58"/>
      <c r="J6" s="58"/>
      <c r="K6" s="58"/>
      <c r="L6" s="58"/>
      <c r="M6" s="58"/>
      <c r="N6" s="58"/>
      <c r="O6" s="58"/>
      <c r="P6" s="58"/>
      <c r="Q6" s="58"/>
      <c r="R6" s="59"/>
      <c r="S6" s="58"/>
      <c r="T6" s="58"/>
      <c r="U6" s="58"/>
      <c r="V6" s="58"/>
      <c r="W6" s="58"/>
      <c r="X6" s="58"/>
      <c r="Y6" s="58"/>
      <c r="Z6" s="58"/>
      <c r="AA6" s="58"/>
      <c r="AB6" s="58"/>
      <c r="AC6" s="58"/>
      <c r="AD6" s="58"/>
      <c r="AE6" s="58"/>
      <c r="AF6" s="58"/>
      <c r="AG6" s="59"/>
      <c r="AH6" s="58"/>
      <c r="AI6" s="58"/>
      <c r="AJ6" s="58"/>
      <c r="AK6" s="58"/>
      <c r="AL6" s="58"/>
      <c r="AM6" s="58"/>
      <c r="AN6" s="58"/>
      <c r="AO6" s="58"/>
      <c r="AP6" s="58"/>
      <c r="AQ6" s="58"/>
      <c r="AR6" s="58"/>
      <c r="AS6" s="58"/>
      <c r="AT6" s="58"/>
      <c r="AU6" s="58"/>
      <c r="AV6" s="58"/>
      <c r="AW6" s="58"/>
      <c r="AX6" s="2"/>
      <c r="AY6" s="59"/>
      <c r="AZ6" s="58"/>
      <c r="BA6" s="59"/>
      <c r="BB6" s="58"/>
      <c r="BC6" s="58"/>
      <c r="BD6" s="58"/>
      <c r="BE6" s="58"/>
      <c r="BF6" s="58"/>
      <c r="BG6" s="59"/>
      <c r="BH6" s="58"/>
      <c r="BI6" s="58"/>
      <c r="BJ6" s="58"/>
      <c r="BK6" s="59"/>
      <c r="BL6" s="59"/>
      <c r="BM6" s="59"/>
    </row>
    <row r="7" spans="1:65" ht="39">
      <c r="A7" s="58"/>
      <c r="B7" s="58"/>
      <c r="C7" s="59"/>
      <c r="D7" s="58"/>
      <c r="E7" s="58"/>
      <c r="F7" s="58"/>
      <c r="G7" s="58"/>
      <c r="H7" s="58"/>
      <c r="I7" s="58"/>
      <c r="J7" s="58"/>
      <c r="K7" s="58"/>
      <c r="L7" s="58"/>
      <c r="M7" s="58"/>
      <c r="N7" s="58"/>
      <c r="O7" s="58"/>
      <c r="P7" s="58"/>
      <c r="Q7" s="58"/>
      <c r="R7" s="59"/>
      <c r="S7" s="58"/>
      <c r="T7" s="58"/>
      <c r="U7" s="58"/>
      <c r="V7" s="58"/>
      <c r="W7" s="58"/>
      <c r="X7" s="58"/>
      <c r="Y7" s="58"/>
      <c r="Z7" s="58"/>
      <c r="AA7" s="58"/>
      <c r="AB7" s="58"/>
      <c r="AC7" s="58"/>
      <c r="AD7" s="58"/>
      <c r="AE7" s="58"/>
      <c r="AF7" s="58"/>
      <c r="AG7" s="59"/>
      <c r="AH7" s="58"/>
      <c r="AI7" s="58"/>
      <c r="AJ7" s="58"/>
      <c r="AK7" s="58"/>
      <c r="AL7" s="58"/>
      <c r="AM7" s="58"/>
      <c r="AN7" s="58"/>
      <c r="AO7" s="58"/>
      <c r="AP7" s="58"/>
      <c r="AQ7" s="58"/>
      <c r="AR7" s="58"/>
      <c r="AS7" s="58"/>
      <c r="AT7" s="58"/>
      <c r="AU7" s="58"/>
      <c r="AV7" s="58"/>
      <c r="AW7" s="58"/>
      <c r="AX7" s="3" t="s">
        <v>112</v>
      </c>
      <c r="AY7" s="59"/>
      <c r="AZ7" s="58"/>
      <c r="BA7" s="59"/>
      <c r="BB7" s="58"/>
      <c r="BC7" s="58"/>
      <c r="BD7" s="58"/>
      <c r="BE7" s="58"/>
      <c r="BF7" s="58"/>
      <c r="BG7" s="59"/>
      <c r="BH7" s="58"/>
      <c r="BI7" s="58"/>
      <c r="BJ7" s="58"/>
      <c r="BK7" s="59"/>
      <c r="BL7" s="59"/>
      <c r="BM7" s="59"/>
    </row>
    <row r="8" spans="1:65">
      <c r="A8" s="58"/>
      <c r="B8" s="58"/>
      <c r="C8" s="59"/>
      <c r="D8" s="58"/>
      <c r="E8" s="58"/>
      <c r="F8" s="58"/>
      <c r="G8" s="58"/>
      <c r="H8" s="58"/>
      <c r="I8" s="58"/>
      <c r="J8" s="58"/>
      <c r="K8" s="58"/>
      <c r="L8" s="58"/>
      <c r="M8" s="58"/>
      <c r="N8" s="58"/>
      <c r="O8" s="58"/>
      <c r="P8" s="58"/>
      <c r="Q8" s="58"/>
      <c r="R8" s="59"/>
      <c r="S8" s="58"/>
      <c r="T8" s="58"/>
      <c r="U8" s="58"/>
      <c r="V8" s="58"/>
      <c r="W8" s="58"/>
      <c r="X8" s="58"/>
      <c r="Y8" s="58"/>
      <c r="Z8" s="58"/>
      <c r="AA8" s="58"/>
      <c r="AB8" s="58"/>
      <c r="AC8" s="58"/>
      <c r="AD8" s="58"/>
      <c r="AE8" s="58"/>
      <c r="AF8" s="58"/>
      <c r="AG8" s="59"/>
      <c r="AH8" s="58"/>
      <c r="AI8" s="58"/>
      <c r="AJ8" s="58"/>
      <c r="AK8" s="58"/>
      <c r="AL8" s="58"/>
      <c r="AM8" s="58"/>
      <c r="AN8" s="58"/>
      <c r="AO8" s="58"/>
      <c r="AP8" s="58"/>
      <c r="AQ8" s="58"/>
      <c r="AR8" s="58"/>
      <c r="AS8" s="58"/>
      <c r="AT8" s="58"/>
      <c r="AU8" s="58"/>
      <c r="AV8" s="58"/>
      <c r="AW8" s="58"/>
      <c r="AX8" s="2"/>
      <c r="AY8" s="59"/>
      <c r="AZ8" s="58"/>
      <c r="BA8" s="59"/>
      <c r="BB8" s="58"/>
      <c r="BC8" s="58"/>
      <c r="BD8" s="58"/>
      <c r="BE8" s="58"/>
      <c r="BF8" s="58"/>
      <c r="BG8" s="59"/>
      <c r="BH8" s="58"/>
      <c r="BI8" s="58"/>
      <c r="BJ8" s="58"/>
      <c r="BK8" s="59"/>
      <c r="BL8" s="59"/>
      <c r="BM8" s="59"/>
    </row>
    <row r="9" spans="1:65" ht="39">
      <c r="A9" s="58"/>
      <c r="B9" s="58"/>
      <c r="C9" s="59"/>
      <c r="D9" s="58"/>
      <c r="E9" s="58"/>
      <c r="F9" s="58"/>
      <c r="G9" s="58"/>
      <c r="H9" s="58"/>
      <c r="I9" s="58"/>
      <c r="J9" s="58"/>
      <c r="K9" s="58"/>
      <c r="L9" s="58"/>
      <c r="M9" s="58"/>
      <c r="N9" s="58"/>
      <c r="O9" s="58"/>
      <c r="P9" s="58"/>
      <c r="Q9" s="58"/>
      <c r="R9" s="59"/>
      <c r="S9" s="58"/>
      <c r="T9" s="58"/>
      <c r="U9" s="58"/>
      <c r="V9" s="58"/>
      <c r="W9" s="58"/>
      <c r="X9" s="58"/>
      <c r="Y9" s="58"/>
      <c r="Z9" s="58"/>
      <c r="AA9" s="58"/>
      <c r="AB9" s="58"/>
      <c r="AC9" s="58"/>
      <c r="AD9" s="58"/>
      <c r="AE9" s="58"/>
      <c r="AF9" s="58"/>
      <c r="AG9" s="59"/>
      <c r="AH9" s="58"/>
      <c r="AI9" s="58"/>
      <c r="AJ9" s="58"/>
      <c r="AK9" s="58"/>
      <c r="AL9" s="58"/>
      <c r="AM9" s="58"/>
      <c r="AN9" s="58"/>
      <c r="AO9" s="58"/>
      <c r="AP9" s="58"/>
      <c r="AQ9" s="58"/>
      <c r="AR9" s="58"/>
      <c r="AS9" s="58"/>
      <c r="AT9" s="58"/>
      <c r="AU9" s="58"/>
      <c r="AV9" s="58"/>
      <c r="AW9" s="58"/>
      <c r="AX9" s="3" t="s">
        <v>113</v>
      </c>
      <c r="AY9" s="59"/>
      <c r="AZ9" s="58"/>
      <c r="BA9" s="59"/>
      <c r="BB9" s="58"/>
      <c r="BC9" s="58"/>
      <c r="BD9" s="58"/>
      <c r="BE9" s="58"/>
      <c r="BF9" s="58"/>
      <c r="BG9" s="59"/>
      <c r="BH9" s="58"/>
      <c r="BI9" s="58"/>
      <c r="BJ9" s="58"/>
      <c r="BK9" s="59"/>
      <c r="BL9" s="59"/>
      <c r="BM9" s="59"/>
    </row>
    <row r="10" spans="1:65">
      <c r="A10" s="58"/>
      <c r="B10" s="58"/>
      <c r="C10" s="59"/>
      <c r="D10" s="58"/>
      <c r="E10" s="58"/>
      <c r="F10" s="58"/>
      <c r="G10" s="58"/>
      <c r="H10" s="58"/>
      <c r="I10" s="58"/>
      <c r="J10" s="58"/>
      <c r="K10" s="58"/>
      <c r="L10" s="58"/>
      <c r="M10" s="58"/>
      <c r="N10" s="58"/>
      <c r="O10" s="58"/>
      <c r="P10" s="58"/>
      <c r="Q10" s="58"/>
      <c r="R10" s="59"/>
      <c r="S10" s="58"/>
      <c r="T10" s="58"/>
      <c r="U10" s="58"/>
      <c r="V10" s="58"/>
      <c r="W10" s="58"/>
      <c r="X10" s="58"/>
      <c r="Y10" s="58"/>
      <c r="Z10" s="58"/>
      <c r="AA10" s="58"/>
      <c r="AB10" s="58"/>
      <c r="AC10" s="58"/>
      <c r="AD10" s="58"/>
      <c r="AE10" s="58"/>
      <c r="AF10" s="58"/>
      <c r="AG10" s="59"/>
      <c r="AH10" s="58"/>
      <c r="AI10" s="58"/>
      <c r="AJ10" s="58"/>
      <c r="AK10" s="58"/>
      <c r="AL10" s="58"/>
      <c r="AM10" s="58"/>
      <c r="AN10" s="58"/>
      <c r="AO10" s="58"/>
      <c r="AP10" s="58"/>
      <c r="AQ10" s="58"/>
      <c r="AR10" s="58"/>
      <c r="AS10" s="58"/>
      <c r="AT10" s="58"/>
      <c r="AU10" s="58"/>
      <c r="AV10" s="58"/>
      <c r="AW10" s="58"/>
      <c r="AX10" s="2"/>
      <c r="AY10" s="59"/>
      <c r="AZ10" s="58"/>
      <c r="BA10" s="59"/>
      <c r="BB10" s="58"/>
      <c r="BC10" s="58"/>
      <c r="BD10" s="58"/>
      <c r="BE10" s="58"/>
      <c r="BF10" s="58"/>
      <c r="BG10" s="59"/>
      <c r="BH10" s="58"/>
      <c r="BI10" s="58"/>
      <c r="BJ10" s="58"/>
      <c r="BK10" s="59"/>
      <c r="BL10" s="59"/>
      <c r="BM10" s="59"/>
    </row>
    <row r="11" spans="1:65" ht="39">
      <c r="A11" s="58"/>
      <c r="B11" s="58"/>
      <c r="C11" s="59"/>
      <c r="D11" s="58"/>
      <c r="E11" s="58"/>
      <c r="F11" s="58"/>
      <c r="G11" s="58"/>
      <c r="H11" s="58"/>
      <c r="I11" s="58"/>
      <c r="J11" s="58"/>
      <c r="K11" s="58"/>
      <c r="L11" s="58"/>
      <c r="M11" s="58"/>
      <c r="N11" s="58"/>
      <c r="O11" s="58"/>
      <c r="P11" s="58"/>
      <c r="Q11" s="58"/>
      <c r="R11" s="59"/>
      <c r="S11" s="58"/>
      <c r="T11" s="58"/>
      <c r="U11" s="58"/>
      <c r="V11" s="58"/>
      <c r="W11" s="58"/>
      <c r="X11" s="58"/>
      <c r="Y11" s="58"/>
      <c r="Z11" s="58"/>
      <c r="AA11" s="58"/>
      <c r="AB11" s="58"/>
      <c r="AC11" s="58"/>
      <c r="AD11" s="58"/>
      <c r="AE11" s="58"/>
      <c r="AF11" s="58"/>
      <c r="AG11" s="59"/>
      <c r="AH11" s="58"/>
      <c r="AI11" s="58"/>
      <c r="AJ11" s="58"/>
      <c r="AK11" s="58"/>
      <c r="AL11" s="58"/>
      <c r="AM11" s="58"/>
      <c r="AN11" s="58"/>
      <c r="AO11" s="58"/>
      <c r="AP11" s="58"/>
      <c r="AQ11" s="58"/>
      <c r="AR11" s="58"/>
      <c r="AS11" s="58"/>
      <c r="AT11" s="58"/>
      <c r="AU11" s="58"/>
      <c r="AV11" s="58"/>
      <c r="AW11" s="58"/>
      <c r="AX11" s="3" t="s">
        <v>114</v>
      </c>
      <c r="AY11" s="59"/>
      <c r="AZ11" s="58"/>
      <c r="BA11" s="59"/>
      <c r="BB11" s="58"/>
      <c r="BC11" s="58"/>
      <c r="BD11" s="58"/>
      <c r="BE11" s="58"/>
      <c r="BF11" s="58"/>
      <c r="BG11" s="59"/>
      <c r="BH11" s="58"/>
      <c r="BI11" s="58"/>
      <c r="BJ11" s="58"/>
      <c r="BK11" s="59"/>
      <c r="BL11" s="59"/>
      <c r="BM11" s="59"/>
    </row>
    <row r="12" spans="1:65">
      <c r="A12" s="58"/>
      <c r="B12" s="58"/>
      <c r="C12" s="59"/>
      <c r="D12" s="58"/>
      <c r="E12" s="58"/>
      <c r="F12" s="58"/>
      <c r="G12" s="58"/>
      <c r="H12" s="58"/>
      <c r="I12" s="58"/>
      <c r="J12" s="58"/>
      <c r="K12" s="58"/>
      <c r="L12" s="58"/>
      <c r="M12" s="58"/>
      <c r="N12" s="58"/>
      <c r="O12" s="58"/>
      <c r="P12" s="58"/>
      <c r="Q12" s="58"/>
      <c r="R12" s="59"/>
      <c r="S12" s="58"/>
      <c r="T12" s="58"/>
      <c r="U12" s="58"/>
      <c r="V12" s="58"/>
      <c r="W12" s="58"/>
      <c r="X12" s="58"/>
      <c r="Y12" s="58"/>
      <c r="Z12" s="58"/>
      <c r="AA12" s="58"/>
      <c r="AB12" s="58"/>
      <c r="AC12" s="58"/>
      <c r="AD12" s="58"/>
      <c r="AE12" s="58"/>
      <c r="AF12" s="58"/>
      <c r="AG12" s="59"/>
      <c r="AH12" s="58"/>
      <c r="AI12" s="58"/>
      <c r="AJ12" s="58"/>
      <c r="AK12" s="58"/>
      <c r="AL12" s="58"/>
      <c r="AM12" s="58"/>
      <c r="AN12" s="58"/>
      <c r="AO12" s="58"/>
      <c r="AP12" s="58"/>
      <c r="AQ12" s="58"/>
      <c r="AR12" s="58"/>
      <c r="AS12" s="58"/>
      <c r="AT12" s="58"/>
      <c r="AU12" s="58"/>
      <c r="AV12" s="58"/>
      <c r="AW12" s="58"/>
      <c r="AX12" s="2"/>
      <c r="AY12" s="59"/>
      <c r="AZ12" s="58"/>
      <c r="BA12" s="59"/>
      <c r="BB12" s="58"/>
      <c r="BC12" s="58"/>
      <c r="BD12" s="58"/>
      <c r="BE12" s="58"/>
      <c r="BF12" s="58"/>
      <c r="BG12" s="59"/>
      <c r="BH12" s="58"/>
      <c r="BI12" s="58"/>
      <c r="BJ12" s="58"/>
      <c r="BK12" s="59"/>
      <c r="BL12" s="59"/>
      <c r="BM12" s="59"/>
    </row>
    <row r="13" spans="1:65" ht="39">
      <c r="A13" s="58"/>
      <c r="B13" s="58"/>
      <c r="C13" s="59"/>
      <c r="D13" s="58"/>
      <c r="E13" s="58"/>
      <c r="F13" s="58"/>
      <c r="G13" s="58"/>
      <c r="H13" s="58"/>
      <c r="I13" s="58"/>
      <c r="J13" s="58"/>
      <c r="K13" s="58"/>
      <c r="L13" s="58"/>
      <c r="M13" s="58"/>
      <c r="N13" s="58"/>
      <c r="O13" s="58"/>
      <c r="P13" s="58"/>
      <c r="Q13" s="58"/>
      <c r="R13" s="59"/>
      <c r="S13" s="58"/>
      <c r="T13" s="58"/>
      <c r="U13" s="58"/>
      <c r="V13" s="58"/>
      <c r="W13" s="58"/>
      <c r="X13" s="58"/>
      <c r="Y13" s="58"/>
      <c r="Z13" s="58"/>
      <c r="AA13" s="58"/>
      <c r="AB13" s="58"/>
      <c r="AC13" s="58"/>
      <c r="AD13" s="58"/>
      <c r="AE13" s="58"/>
      <c r="AF13" s="58"/>
      <c r="AG13" s="59"/>
      <c r="AH13" s="58"/>
      <c r="AI13" s="58"/>
      <c r="AJ13" s="58"/>
      <c r="AK13" s="58"/>
      <c r="AL13" s="58"/>
      <c r="AM13" s="58"/>
      <c r="AN13" s="58"/>
      <c r="AO13" s="58"/>
      <c r="AP13" s="58"/>
      <c r="AQ13" s="58"/>
      <c r="AR13" s="58"/>
      <c r="AS13" s="58"/>
      <c r="AT13" s="58"/>
      <c r="AU13" s="58"/>
      <c r="AV13" s="58"/>
      <c r="AW13" s="58"/>
      <c r="AX13" s="3" t="s">
        <v>115</v>
      </c>
      <c r="AY13" s="59"/>
      <c r="AZ13" s="58"/>
      <c r="BA13" s="59"/>
      <c r="BB13" s="58"/>
      <c r="BC13" s="58"/>
      <c r="BD13" s="58"/>
      <c r="BE13" s="58"/>
      <c r="BF13" s="58"/>
      <c r="BG13" s="59"/>
      <c r="BH13" s="58"/>
      <c r="BI13" s="58"/>
      <c r="BJ13" s="58"/>
      <c r="BK13" s="59"/>
      <c r="BL13" s="59"/>
      <c r="BM13" s="59"/>
    </row>
    <row r="14" spans="1:65">
      <c r="A14" s="58"/>
      <c r="B14" s="58"/>
      <c r="C14" s="59"/>
      <c r="D14" s="58"/>
      <c r="E14" s="58"/>
      <c r="F14" s="58"/>
      <c r="G14" s="58"/>
      <c r="H14" s="58"/>
      <c r="I14" s="58"/>
      <c r="J14" s="58"/>
      <c r="K14" s="58"/>
      <c r="L14" s="58"/>
      <c r="M14" s="58"/>
      <c r="N14" s="58"/>
      <c r="O14" s="58"/>
      <c r="P14" s="58"/>
      <c r="Q14" s="58"/>
      <c r="R14" s="59"/>
      <c r="S14" s="58"/>
      <c r="T14" s="58"/>
      <c r="U14" s="58"/>
      <c r="V14" s="58"/>
      <c r="W14" s="58"/>
      <c r="X14" s="58"/>
      <c r="Y14" s="58"/>
      <c r="Z14" s="58"/>
      <c r="AA14" s="58"/>
      <c r="AB14" s="58"/>
      <c r="AC14" s="58"/>
      <c r="AD14" s="58"/>
      <c r="AE14" s="58"/>
      <c r="AF14" s="58"/>
      <c r="AG14" s="59"/>
      <c r="AH14" s="58"/>
      <c r="AI14" s="58"/>
      <c r="AJ14" s="58"/>
      <c r="AK14" s="58"/>
      <c r="AL14" s="58"/>
      <c r="AM14" s="58"/>
      <c r="AN14" s="58"/>
      <c r="AO14" s="58"/>
      <c r="AP14" s="58"/>
      <c r="AQ14" s="58"/>
      <c r="AR14" s="58"/>
      <c r="AS14" s="58"/>
      <c r="AT14" s="58"/>
      <c r="AU14" s="58"/>
      <c r="AV14" s="58"/>
      <c r="AW14" s="58"/>
      <c r="AX14" s="2"/>
      <c r="AY14" s="59"/>
      <c r="AZ14" s="58"/>
      <c r="BA14" s="59"/>
      <c r="BB14" s="58"/>
      <c r="BC14" s="58"/>
      <c r="BD14" s="58"/>
      <c r="BE14" s="58"/>
      <c r="BF14" s="58"/>
      <c r="BG14" s="59"/>
      <c r="BH14" s="58"/>
      <c r="BI14" s="58"/>
      <c r="BJ14" s="58"/>
      <c r="BK14" s="59"/>
      <c r="BL14" s="59"/>
      <c r="BM14" s="59"/>
    </row>
    <row r="15" spans="1:65" ht="39">
      <c r="A15" s="58"/>
      <c r="B15" s="58"/>
      <c r="C15" s="59"/>
      <c r="D15" s="58"/>
      <c r="E15" s="58"/>
      <c r="F15" s="58"/>
      <c r="G15" s="58"/>
      <c r="H15" s="58"/>
      <c r="I15" s="58"/>
      <c r="J15" s="58"/>
      <c r="K15" s="58"/>
      <c r="L15" s="58"/>
      <c r="M15" s="58"/>
      <c r="N15" s="58"/>
      <c r="O15" s="58"/>
      <c r="P15" s="58"/>
      <c r="Q15" s="58"/>
      <c r="R15" s="59"/>
      <c r="S15" s="58"/>
      <c r="T15" s="58"/>
      <c r="U15" s="58"/>
      <c r="V15" s="58"/>
      <c r="W15" s="58"/>
      <c r="X15" s="58"/>
      <c r="Y15" s="58"/>
      <c r="Z15" s="58"/>
      <c r="AA15" s="58"/>
      <c r="AB15" s="58"/>
      <c r="AC15" s="58"/>
      <c r="AD15" s="58"/>
      <c r="AE15" s="58"/>
      <c r="AF15" s="58"/>
      <c r="AG15" s="59"/>
      <c r="AH15" s="58"/>
      <c r="AI15" s="58"/>
      <c r="AJ15" s="58"/>
      <c r="AK15" s="58"/>
      <c r="AL15" s="58"/>
      <c r="AM15" s="58"/>
      <c r="AN15" s="58"/>
      <c r="AO15" s="58"/>
      <c r="AP15" s="58"/>
      <c r="AQ15" s="58"/>
      <c r="AR15" s="58"/>
      <c r="AS15" s="58"/>
      <c r="AT15" s="58"/>
      <c r="AU15" s="58"/>
      <c r="AV15" s="58"/>
      <c r="AW15" s="58"/>
      <c r="AX15" s="3" t="s">
        <v>116</v>
      </c>
      <c r="AY15" s="59"/>
      <c r="AZ15" s="58"/>
      <c r="BA15" s="59"/>
      <c r="BB15" s="58"/>
      <c r="BC15" s="58"/>
      <c r="BD15" s="58"/>
      <c r="BE15" s="58"/>
      <c r="BF15" s="58"/>
      <c r="BG15" s="59"/>
      <c r="BH15" s="58"/>
      <c r="BI15" s="58"/>
      <c r="BJ15" s="58"/>
      <c r="BK15" s="59"/>
      <c r="BL15" s="59"/>
      <c r="BM15" s="59"/>
    </row>
    <row r="16" spans="1:65">
      <c r="A16" s="58"/>
      <c r="B16" s="58"/>
      <c r="C16" s="59"/>
      <c r="D16" s="58"/>
      <c r="E16" s="58"/>
      <c r="F16" s="58"/>
      <c r="G16" s="58"/>
      <c r="H16" s="58"/>
      <c r="I16" s="58"/>
      <c r="J16" s="58"/>
      <c r="K16" s="58"/>
      <c r="L16" s="58"/>
      <c r="M16" s="58"/>
      <c r="N16" s="58"/>
      <c r="O16" s="58"/>
      <c r="P16" s="58"/>
      <c r="Q16" s="58"/>
      <c r="R16" s="59"/>
      <c r="S16" s="58"/>
      <c r="T16" s="58"/>
      <c r="U16" s="58"/>
      <c r="V16" s="58"/>
      <c r="W16" s="58"/>
      <c r="X16" s="58"/>
      <c r="Y16" s="58"/>
      <c r="Z16" s="58"/>
      <c r="AA16" s="58"/>
      <c r="AB16" s="58"/>
      <c r="AC16" s="58"/>
      <c r="AD16" s="58"/>
      <c r="AE16" s="58"/>
      <c r="AF16" s="58"/>
      <c r="AG16" s="59"/>
      <c r="AH16" s="58"/>
      <c r="AI16" s="58"/>
      <c r="AJ16" s="58"/>
      <c r="AK16" s="58"/>
      <c r="AL16" s="58"/>
      <c r="AM16" s="58"/>
      <c r="AN16" s="58"/>
      <c r="AO16" s="58"/>
      <c r="AP16" s="58"/>
      <c r="AQ16" s="58"/>
      <c r="AR16" s="58"/>
      <c r="AS16" s="58"/>
      <c r="AT16" s="58"/>
      <c r="AU16" s="58"/>
      <c r="AV16" s="58"/>
      <c r="AW16" s="58"/>
      <c r="AX16" s="2"/>
      <c r="AY16" s="59"/>
      <c r="AZ16" s="58"/>
      <c r="BA16" s="59"/>
      <c r="BB16" s="58"/>
      <c r="BC16" s="58"/>
      <c r="BD16" s="58"/>
      <c r="BE16" s="58"/>
      <c r="BF16" s="58"/>
      <c r="BG16" s="59"/>
      <c r="BH16" s="58"/>
      <c r="BI16" s="58"/>
      <c r="BJ16" s="58"/>
      <c r="BK16" s="59"/>
      <c r="BL16" s="59"/>
      <c r="BM16" s="59"/>
    </row>
    <row r="17" spans="1:65" ht="39">
      <c r="A17" s="58"/>
      <c r="B17" s="58"/>
      <c r="C17" s="59"/>
      <c r="D17" s="58"/>
      <c r="E17" s="58"/>
      <c r="F17" s="58"/>
      <c r="G17" s="58"/>
      <c r="H17" s="58"/>
      <c r="I17" s="58"/>
      <c r="J17" s="58"/>
      <c r="K17" s="58"/>
      <c r="L17" s="58"/>
      <c r="M17" s="58"/>
      <c r="N17" s="58"/>
      <c r="O17" s="58"/>
      <c r="P17" s="58"/>
      <c r="Q17" s="58"/>
      <c r="R17" s="59"/>
      <c r="S17" s="58"/>
      <c r="T17" s="58"/>
      <c r="U17" s="58"/>
      <c r="V17" s="58"/>
      <c r="W17" s="58"/>
      <c r="X17" s="58"/>
      <c r="Y17" s="58"/>
      <c r="Z17" s="58"/>
      <c r="AA17" s="58"/>
      <c r="AB17" s="58"/>
      <c r="AC17" s="58"/>
      <c r="AD17" s="58"/>
      <c r="AE17" s="58"/>
      <c r="AF17" s="58"/>
      <c r="AG17" s="59"/>
      <c r="AH17" s="58"/>
      <c r="AI17" s="58"/>
      <c r="AJ17" s="58"/>
      <c r="AK17" s="58"/>
      <c r="AL17" s="58"/>
      <c r="AM17" s="58"/>
      <c r="AN17" s="58"/>
      <c r="AO17" s="58"/>
      <c r="AP17" s="58"/>
      <c r="AQ17" s="58"/>
      <c r="AR17" s="58"/>
      <c r="AS17" s="58"/>
      <c r="AT17" s="58"/>
      <c r="AU17" s="58"/>
      <c r="AV17" s="58"/>
      <c r="AW17" s="58"/>
      <c r="AX17" s="3" t="s">
        <v>117</v>
      </c>
      <c r="AY17" s="59"/>
      <c r="AZ17" s="58"/>
      <c r="BA17" s="59"/>
      <c r="BB17" s="58"/>
      <c r="BC17" s="58"/>
      <c r="BD17" s="58"/>
      <c r="BE17" s="58"/>
      <c r="BF17" s="58"/>
      <c r="BG17" s="59"/>
      <c r="BH17" s="58"/>
      <c r="BI17" s="58"/>
      <c r="BJ17" s="58"/>
      <c r="BK17" s="59"/>
      <c r="BL17" s="59"/>
      <c r="BM17" s="59"/>
    </row>
    <row r="18" spans="1:65">
      <c r="A18" s="58"/>
      <c r="B18" s="58"/>
      <c r="C18" s="59"/>
      <c r="D18" s="58"/>
      <c r="E18" s="58"/>
      <c r="F18" s="58"/>
      <c r="G18" s="58"/>
      <c r="H18" s="58"/>
      <c r="I18" s="58"/>
      <c r="J18" s="58"/>
      <c r="K18" s="58"/>
      <c r="L18" s="58"/>
      <c r="M18" s="58"/>
      <c r="N18" s="58"/>
      <c r="O18" s="58"/>
      <c r="P18" s="58"/>
      <c r="Q18" s="58"/>
      <c r="R18" s="59"/>
      <c r="S18" s="58"/>
      <c r="T18" s="58"/>
      <c r="U18" s="58"/>
      <c r="V18" s="58"/>
      <c r="W18" s="58"/>
      <c r="X18" s="58"/>
      <c r="Y18" s="58"/>
      <c r="Z18" s="58"/>
      <c r="AA18" s="58"/>
      <c r="AB18" s="58"/>
      <c r="AC18" s="58"/>
      <c r="AD18" s="58"/>
      <c r="AE18" s="58"/>
      <c r="AF18" s="58"/>
      <c r="AG18" s="59"/>
      <c r="AH18" s="58"/>
      <c r="AI18" s="58"/>
      <c r="AJ18" s="58"/>
      <c r="AK18" s="58"/>
      <c r="AL18" s="58"/>
      <c r="AM18" s="58"/>
      <c r="AN18" s="58"/>
      <c r="AO18" s="58"/>
      <c r="AP18" s="58"/>
      <c r="AQ18" s="58"/>
      <c r="AR18" s="58"/>
      <c r="AS18" s="58"/>
      <c r="AT18" s="58"/>
      <c r="AU18" s="58"/>
      <c r="AV18" s="58"/>
      <c r="AW18" s="58"/>
      <c r="AX18" s="2"/>
      <c r="AY18" s="59"/>
      <c r="AZ18" s="58"/>
      <c r="BA18" s="59"/>
      <c r="BB18" s="58"/>
      <c r="BC18" s="58"/>
      <c r="BD18" s="58"/>
      <c r="BE18" s="58"/>
      <c r="BF18" s="58"/>
      <c r="BG18" s="59"/>
      <c r="BH18" s="58"/>
      <c r="BI18" s="58"/>
      <c r="BJ18" s="58"/>
      <c r="BK18" s="59"/>
      <c r="BL18" s="59"/>
      <c r="BM18" s="59"/>
    </row>
    <row r="19" spans="1:65" ht="39">
      <c r="A19" s="58"/>
      <c r="B19" s="58"/>
      <c r="C19" s="59"/>
      <c r="D19" s="58"/>
      <c r="E19" s="58"/>
      <c r="F19" s="58"/>
      <c r="G19" s="58"/>
      <c r="H19" s="58"/>
      <c r="I19" s="58"/>
      <c r="J19" s="58"/>
      <c r="K19" s="58"/>
      <c r="L19" s="58"/>
      <c r="M19" s="58"/>
      <c r="N19" s="58"/>
      <c r="O19" s="58"/>
      <c r="P19" s="58"/>
      <c r="Q19" s="58"/>
      <c r="R19" s="59"/>
      <c r="S19" s="58"/>
      <c r="T19" s="58"/>
      <c r="U19" s="58"/>
      <c r="V19" s="58"/>
      <c r="W19" s="58"/>
      <c r="X19" s="58"/>
      <c r="Y19" s="58"/>
      <c r="Z19" s="58"/>
      <c r="AA19" s="58"/>
      <c r="AB19" s="58"/>
      <c r="AC19" s="58"/>
      <c r="AD19" s="58"/>
      <c r="AE19" s="58"/>
      <c r="AF19" s="58"/>
      <c r="AG19" s="59"/>
      <c r="AH19" s="58"/>
      <c r="AI19" s="58"/>
      <c r="AJ19" s="58"/>
      <c r="AK19" s="58"/>
      <c r="AL19" s="58"/>
      <c r="AM19" s="58"/>
      <c r="AN19" s="58"/>
      <c r="AO19" s="58"/>
      <c r="AP19" s="58"/>
      <c r="AQ19" s="58"/>
      <c r="AR19" s="58"/>
      <c r="AS19" s="58"/>
      <c r="AT19" s="58"/>
      <c r="AU19" s="58"/>
      <c r="AV19" s="58"/>
      <c r="AW19" s="58"/>
      <c r="AX19" s="3" t="s">
        <v>118</v>
      </c>
      <c r="AY19" s="59"/>
      <c r="AZ19" s="58"/>
      <c r="BA19" s="59"/>
      <c r="BB19" s="58"/>
      <c r="BC19" s="58"/>
      <c r="BD19" s="58"/>
      <c r="BE19" s="58"/>
      <c r="BF19" s="58"/>
      <c r="BG19" s="59"/>
      <c r="BH19" s="58"/>
      <c r="BI19" s="58"/>
      <c r="BJ19" s="58"/>
      <c r="BK19" s="59"/>
      <c r="BL19" s="59"/>
      <c r="BM19" s="59"/>
    </row>
    <row r="20" spans="1:65">
      <c r="A20" s="58"/>
      <c r="B20" s="58"/>
      <c r="C20" s="59"/>
      <c r="D20" s="58"/>
      <c r="E20" s="58"/>
      <c r="F20" s="58"/>
      <c r="G20" s="58"/>
      <c r="H20" s="58"/>
      <c r="I20" s="58"/>
      <c r="J20" s="58"/>
      <c r="K20" s="58"/>
      <c r="L20" s="58"/>
      <c r="M20" s="58"/>
      <c r="N20" s="58"/>
      <c r="O20" s="58"/>
      <c r="P20" s="58"/>
      <c r="Q20" s="58"/>
      <c r="R20" s="59"/>
      <c r="S20" s="58"/>
      <c r="T20" s="58"/>
      <c r="U20" s="58"/>
      <c r="V20" s="58"/>
      <c r="W20" s="58"/>
      <c r="X20" s="58"/>
      <c r="Y20" s="58"/>
      <c r="Z20" s="58"/>
      <c r="AA20" s="58"/>
      <c r="AB20" s="58"/>
      <c r="AC20" s="58"/>
      <c r="AD20" s="58"/>
      <c r="AE20" s="58"/>
      <c r="AF20" s="58"/>
      <c r="AG20" s="59"/>
      <c r="AH20" s="58"/>
      <c r="AI20" s="58"/>
      <c r="AJ20" s="58"/>
      <c r="AK20" s="58"/>
      <c r="AL20" s="58"/>
      <c r="AM20" s="58"/>
      <c r="AN20" s="58"/>
      <c r="AO20" s="58"/>
      <c r="AP20" s="58"/>
      <c r="AQ20" s="58"/>
      <c r="AR20" s="58"/>
      <c r="AS20" s="58"/>
      <c r="AT20" s="58"/>
      <c r="AU20" s="58"/>
      <c r="AV20" s="58"/>
      <c r="AW20" s="58"/>
      <c r="AX20" s="2"/>
      <c r="AY20" s="59"/>
      <c r="AZ20" s="58"/>
      <c r="BA20" s="59"/>
      <c r="BB20" s="58"/>
      <c r="BC20" s="58"/>
      <c r="BD20" s="58"/>
      <c r="BE20" s="58"/>
      <c r="BF20" s="58"/>
      <c r="BG20" s="59"/>
      <c r="BH20" s="58"/>
      <c r="BI20" s="58"/>
      <c r="BJ20" s="58"/>
      <c r="BK20" s="59"/>
      <c r="BL20" s="59"/>
      <c r="BM20" s="59"/>
    </row>
    <row r="21" spans="1:65" ht="39">
      <c r="A21" s="58"/>
      <c r="B21" s="58"/>
      <c r="C21" s="59"/>
      <c r="D21" s="58"/>
      <c r="E21" s="58"/>
      <c r="F21" s="58"/>
      <c r="G21" s="58"/>
      <c r="H21" s="58"/>
      <c r="I21" s="58"/>
      <c r="J21" s="58"/>
      <c r="K21" s="58"/>
      <c r="L21" s="58"/>
      <c r="M21" s="58"/>
      <c r="N21" s="58"/>
      <c r="O21" s="58"/>
      <c r="P21" s="58"/>
      <c r="Q21" s="58"/>
      <c r="R21" s="59"/>
      <c r="S21" s="58"/>
      <c r="T21" s="58"/>
      <c r="U21" s="58"/>
      <c r="V21" s="58"/>
      <c r="W21" s="58"/>
      <c r="X21" s="58"/>
      <c r="Y21" s="58"/>
      <c r="Z21" s="58"/>
      <c r="AA21" s="58"/>
      <c r="AB21" s="58"/>
      <c r="AC21" s="58"/>
      <c r="AD21" s="58"/>
      <c r="AE21" s="58"/>
      <c r="AF21" s="58"/>
      <c r="AG21" s="59"/>
      <c r="AH21" s="58"/>
      <c r="AI21" s="58"/>
      <c r="AJ21" s="58"/>
      <c r="AK21" s="58"/>
      <c r="AL21" s="58"/>
      <c r="AM21" s="58"/>
      <c r="AN21" s="58"/>
      <c r="AO21" s="58"/>
      <c r="AP21" s="58"/>
      <c r="AQ21" s="58"/>
      <c r="AR21" s="58"/>
      <c r="AS21" s="58"/>
      <c r="AT21" s="58"/>
      <c r="AU21" s="58"/>
      <c r="AV21" s="58"/>
      <c r="AW21" s="58"/>
      <c r="AX21" s="3" t="s">
        <v>119</v>
      </c>
      <c r="AY21" s="59"/>
      <c r="AZ21" s="58"/>
      <c r="BA21" s="59"/>
      <c r="BB21" s="58"/>
      <c r="BC21" s="58"/>
      <c r="BD21" s="58"/>
      <c r="BE21" s="58"/>
      <c r="BF21" s="58"/>
      <c r="BG21" s="59"/>
      <c r="BH21" s="58"/>
      <c r="BI21" s="58"/>
      <c r="BJ21" s="58"/>
      <c r="BK21" s="59"/>
      <c r="BL21" s="59"/>
      <c r="BM21" s="59"/>
    </row>
    <row r="22" spans="1:65">
      <c r="A22" s="58"/>
      <c r="B22" s="58"/>
      <c r="C22" s="59"/>
      <c r="D22" s="58"/>
      <c r="E22" s="58"/>
      <c r="F22" s="58"/>
      <c r="G22" s="58"/>
      <c r="H22" s="58"/>
      <c r="I22" s="58"/>
      <c r="J22" s="58"/>
      <c r="K22" s="58"/>
      <c r="L22" s="58"/>
      <c r="M22" s="58"/>
      <c r="N22" s="58"/>
      <c r="O22" s="58"/>
      <c r="P22" s="58"/>
      <c r="Q22" s="58"/>
      <c r="R22" s="59"/>
      <c r="S22" s="58"/>
      <c r="T22" s="58"/>
      <c r="U22" s="58"/>
      <c r="V22" s="58"/>
      <c r="W22" s="58"/>
      <c r="X22" s="58"/>
      <c r="Y22" s="58"/>
      <c r="Z22" s="58"/>
      <c r="AA22" s="58"/>
      <c r="AB22" s="58"/>
      <c r="AC22" s="58"/>
      <c r="AD22" s="58"/>
      <c r="AE22" s="58"/>
      <c r="AF22" s="58"/>
      <c r="AG22" s="59"/>
      <c r="AH22" s="58"/>
      <c r="AI22" s="58"/>
      <c r="AJ22" s="58"/>
      <c r="AK22" s="58"/>
      <c r="AL22" s="58"/>
      <c r="AM22" s="58"/>
      <c r="AN22" s="58"/>
      <c r="AO22" s="58"/>
      <c r="AP22" s="58"/>
      <c r="AQ22" s="58"/>
      <c r="AR22" s="58"/>
      <c r="AS22" s="58"/>
      <c r="AT22" s="58"/>
      <c r="AU22" s="58"/>
      <c r="AV22" s="58"/>
      <c r="AW22" s="58"/>
      <c r="AX22" s="2"/>
      <c r="AY22" s="59"/>
      <c r="AZ22" s="58"/>
      <c r="BA22" s="59"/>
      <c r="BB22" s="58"/>
      <c r="BC22" s="58"/>
      <c r="BD22" s="58"/>
      <c r="BE22" s="58"/>
      <c r="BF22" s="58"/>
      <c r="BG22" s="59"/>
      <c r="BH22" s="58"/>
      <c r="BI22" s="58"/>
      <c r="BJ22" s="58"/>
      <c r="BK22" s="59"/>
      <c r="BL22" s="59"/>
      <c r="BM22" s="59"/>
    </row>
    <row r="23" spans="1:65" ht="26.25">
      <c r="A23" s="58"/>
      <c r="B23" s="58"/>
      <c r="C23" s="59"/>
      <c r="D23" s="58"/>
      <c r="E23" s="58"/>
      <c r="F23" s="58"/>
      <c r="G23" s="58"/>
      <c r="H23" s="58"/>
      <c r="I23" s="58"/>
      <c r="J23" s="58"/>
      <c r="K23" s="58"/>
      <c r="L23" s="58"/>
      <c r="M23" s="58"/>
      <c r="N23" s="58"/>
      <c r="O23" s="58"/>
      <c r="P23" s="58"/>
      <c r="Q23" s="58"/>
      <c r="R23" s="59"/>
      <c r="S23" s="58"/>
      <c r="T23" s="58"/>
      <c r="U23" s="58"/>
      <c r="V23" s="58"/>
      <c r="W23" s="58"/>
      <c r="X23" s="58"/>
      <c r="Y23" s="58"/>
      <c r="Z23" s="58"/>
      <c r="AA23" s="58"/>
      <c r="AB23" s="58"/>
      <c r="AC23" s="58"/>
      <c r="AD23" s="58"/>
      <c r="AE23" s="58"/>
      <c r="AF23" s="58"/>
      <c r="AG23" s="59"/>
      <c r="AH23" s="58"/>
      <c r="AI23" s="58"/>
      <c r="AJ23" s="58"/>
      <c r="AK23" s="58"/>
      <c r="AL23" s="58"/>
      <c r="AM23" s="58"/>
      <c r="AN23" s="58"/>
      <c r="AO23" s="58"/>
      <c r="AP23" s="58"/>
      <c r="AQ23" s="58"/>
      <c r="AR23" s="58"/>
      <c r="AS23" s="58"/>
      <c r="AT23" s="58"/>
      <c r="AU23" s="58"/>
      <c r="AV23" s="58"/>
      <c r="AW23" s="58"/>
      <c r="AX23" s="3" t="s">
        <v>120</v>
      </c>
      <c r="AY23" s="59"/>
      <c r="AZ23" s="58"/>
      <c r="BA23" s="59"/>
      <c r="BB23" s="58"/>
      <c r="BC23" s="58"/>
      <c r="BD23" s="58"/>
      <c r="BE23" s="58"/>
      <c r="BF23" s="58"/>
      <c r="BG23" s="59"/>
      <c r="BH23" s="58"/>
      <c r="BI23" s="58"/>
      <c r="BJ23" s="58"/>
      <c r="BK23" s="59"/>
      <c r="BL23" s="59"/>
      <c r="BM23" s="59"/>
    </row>
    <row r="24" spans="1:65">
      <c r="A24" s="58"/>
      <c r="B24" s="58"/>
      <c r="C24" s="59"/>
      <c r="D24" s="58"/>
      <c r="E24" s="58"/>
      <c r="F24" s="58"/>
      <c r="G24" s="58"/>
      <c r="H24" s="58"/>
      <c r="I24" s="58"/>
      <c r="J24" s="58"/>
      <c r="K24" s="58"/>
      <c r="L24" s="58"/>
      <c r="M24" s="58"/>
      <c r="N24" s="58"/>
      <c r="O24" s="58"/>
      <c r="P24" s="58"/>
      <c r="Q24" s="58"/>
      <c r="R24" s="59"/>
      <c r="S24" s="58"/>
      <c r="T24" s="58"/>
      <c r="U24" s="58"/>
      <c r="V24" s="58"/>
      <c r="W24" s="58"/>
      <c r="X24" s="58"/>
      <c r="Y24" s="58"/>
      <c r="Z24" s="58"/>
      <c r="AA24" s="58"/>
      <c r="AB24" s="58"/>
      <c r="AC24" s="58"/>
      <c r="AD24" s="58"/>
      <c r="AE24" s="58"/>
      <c r="AF24" s="58"/>
      <c r="AG24" s="59"/>
      <c r="AH24" s="58"/>
      <c r="AI24" s="58"/>
      <c r="AJ24" s="58"/>
      <c r="AK24" s="58"/>
      <c r="AL24" s="58"/>
      <c r="AM24" s="58"/>
      <c r="AN24" s="58"/>
      <c r="AO24" s="58"/>
      <c r="AP24" s="58"/>
      <c r="AQ24" s="58"/>
      <c r="AR24" s="58"/>
      <c r="AS24" s="58"/>
      <c r="AT24" s="58"/>
      <c r="AU24" s="58"/>
      <c r="AV24" s="58"/>
      <c r="AW24" s="58"/>
      <c r="AX24" s="2"/>
      <c r="AY24" s="59"/>
      <c r="AZ24" s="58"/>
      <c r="BA24" s="59"/>
      <c r="BB24" s="58"/>
      <c r="BC24" s="58"/>
      <c r="BD24" s="58"/>
      <c r="BE24" s="58"/>
      <c r="BF24" s="58"/>
      <c r="BG24" s="59"/>
      <c r="BH24" s="58"/>
      <c r="BI24" s="58"/>
      <c r="BJ24" s="58"/>
      <c r="BK24" s="59"/>
      <c r="BL24" s="59"/>
      <c r="BM24" s="59"/>
    </row>
    <row r="25" spans="1:65">
      <c r="A25" s="58"/>
      <c r="B25" s="58"/>
      <c r="C25" s="59"/>
      <c r="D25" s="58"/>
      <c r="E25" s="58"/>
      <c r="F25" s="58"/>
      <c r="G25" s="58"/>
      <c r="H25" s="58"/>
      <c r="I25" s="58"/>
      <c r="J25" s="58"/>
      <c r="K25" s="58"/>
      <c r="L25" s="58"/>
      <c r="M25" s="58"/>
      <c r="N25" s="58"/>
      <c r="O25" s="58"/>
      <c r="P25" s="58"/>
      <c r="Q25" s="58"/>
      <c r="R25" s="59"/>
      <c r="S25" s="58"/>
      <c r="T25" s="58"/>
      <c r="U25" s="58"/>
      <c r="V25" s="58"/>
      <c r="W25" s="58"/>
      <c r="X25" s="58"/>
      <c r="Y25" s="58"/>
      <c r="Z25" s="58"/>
      <c r="AA25" s="58"/>
      <c r="AB25" s="58"/>
      <c r="AC25" s="58"/>
      <c r="AD25" s="58"/>
      <c r="AE25" s="58"/>
      <c r="AF25" s="58"/>
      <c r="AG25" s="59"/>
      <c r="AH25" s="58"/>
      <c r="AI25" s="58"/>
      <c r="AJ25" s="58"/>
      <c r="AK25" s="58"/>
      <c r="AL25" s="58"/>
      <c r="AM25" s="58"/>
      <c r="AN25" s="58"/>
      <c r="AO25" s="58"/>
      <c r="AP25" s="58"/>
      <c r="AQ25" s="58"/>
      <c r="AR25" s="58"/>
      <c r="AS25" s="58"/>
      <c r="AT25" s="58"/>
      <c r="AU25" s="58"/>
      <c r="AV25" s="58"/>
      <c r="AW25" s="58"/>
      <c r="AX25" s="3"/>
      <c r="AY25" s="59"/>
      <c r="AZ25" s="58"/>
      <c r="BA25" s="59"/>
      <c r="BB25" s="58"/>
      <c r="BC25" s="58"/>
      <c r="BD25" s="58"/>
      <c r="BE25" s="58"/>
      <c r="BF25" s="58"/>
      <c r="BG25" s="59"/>
      <c r="BH25" s="58"/>
      <c r="BI25" s="58"/>
      <c r="BJ25" s="58"/>
      <c r="BK25" s="59"/>
      <c r="BL25" s="59"/>
      <c r="BM25" s="59"/>
    </row>
    <row r="26" spans="1:65">
      <c r="A26" s="58"/>
      <c r="B26" s="58"/>
      <c r="C26" s="59"/>
      <c r="D26" s="58"/>
      <c r="E26" s="58"/>
      <c r="F26" s="58"/>
      <c r="G26" s="58"/>
      <c r="H26" s="58"/>
      <c r="I26" s="58"/>
      <c r="J26" s="58"/>
      <c r="K26" s="58"/>
      <c r="L26" s="58"/>
      <c r="M26" s="58"/>
      <c r="N26" s="58"/>
      <c r="O26" s="58"/>
      <c r="P26" s="58"/>
      <c r="Q26" s="58"/>
      <c r="R26" s="59"/>
      <c r="S26" s="58"/>
      <c r="T26" s="58"/>
      <c r="U26" s="58"/>
      <c r="V26" s="58"/>
      <c r="W26" s="58"/>
      <c r="X26" s="58"/>
      <c r="Y26" s="58"/>
      <c r="Z26" s="58"/>
      <c r="AA26" s="58"/>
      <c r="AB26" s="58"/>
      <c r="AC26" s="58"/>
      <c r="AD26" s="58"/>
      <c r="AE26" s="58"/>
      <c r="AF26" s="58"/>
      <c r="AG26" s="59"/>
      <c r="AH26" s="58"/>
      <c r="AI26" s="58"/>
      <c r="AJ26" s="58"/>
      <c r="AK26" s="58"/>
      <c r="AL26" s="58"/>
      <c r="AM26" s="58"/>
      <c r="AN26" s="58"/>
      <c r="AO26" s="58"/>
      <c r="AP26" s="58"/>
      <c r="AQ26" s="58"/>
      <c r="AR26" s="58"/>
      <c r="AS26" s="58"/>
      <c r="AT26" s="58"/>
      <c r="AU26" s="58"/>
      <c r="AV26" s="58"/>
      <c r="AW26" s="58"/>
      <c r="AX26" s="2"/>
      <c r="AY26" s="59"/>
      <c r="AZ26" s="58"/>
      <c r="BA26" s="59"/>
      <c r="BB26" s="58"/>
      <c r="BC26" s="58"/>
      <c r="BD26" s="58"/>
      <c r="BE26" s="58"/>
      <c r="BF26" s="58"/>
      <c r="BG26" s="59"/>
      <c r="BH26" s="58"/>
      <c r="BI26" s="58"/>
      <c r="BJ26" s="58"/>
      <c r="BK26" s="59"/>
      <c r="BL26" s="59"/>
      <c r="BM26" s="59"/>
    </row>
    <row r="27" spans="1:65" ht="102.75">
      <c r="A27" s="58"/>
      <c r="B27" s="58"/>
      <c r="C27" s="59"/>
      <c r="D27" s="58"/>
      <c r="E27" s="58"/>
      <c r="F27" s="58"/>
      <c r="G27" s="58"/>
      <c r="H27" s="58"/>
      <c r="I27" s="58"/>
      <c r="J27" s="58"/>
      <c r="K27" s="58"/>
      <c r="L27" s="58"/>
      <c r="M27" s="58"/>
      <c r="N27" s="58"/>
      <c r="O27" s="58"/>
      <c r="P27" s="58"/>
      <c r="Q27" s="58"/>
      <c r="R27" s="59"/>
      <c r="S27" s="58"/>
      <c r="T27" s="58"/>
      <c r="U27" s="58"/>
      <c r="V27" s="58"/>
      <c r="W27" s="58"/>
      <c r="X27" s="58"/>
      <c r="Y27" s="58"/>
      <c r="Z27" s="58"/>
      <c r="AA27" s="58"/>
      <c r="AB27" s="58"/>
      <c r="AC27" s="58"/>
      <c r="AD27" s="58"/>
      <c r="AE27" s="58"/>
      <c r="AF27" s="58"/>
      <c r="AG27" s="59"/>
      <c r="AH27" s="58"/>
      <c r="AI27" s="58"/>
      <c r="AJ27" s="58"/>
      <c r="AK27" s="58"/>
      <c r="AL27" s="58"/>
      <c r="AM27" s="58"/>
      <c r="AN27" s="58"/>
      <c r="AO27" s="58"/>
      <c r="AP27" s="58"/>
      <c r="AQ27" s="58"/>
      <c r="AR27" s="58"/>
      <c r="AS27" s="58"/>
      <c r="AT27" s="58"/>
      <c r="AU27" s="58"/>
      <c r="AV27" s="58"/>
      <c r="AW27" s="58"/>
      <c r="AX27" s="3" t="s">
        <v>121</v>
      </c>
      <c r="AY27" s="59"/>
      <c r="AZ27" s="58"/>
      <c r="BA27" s="59"/>
      <c r="BB27" s="58"/>
      <c r="BC27" s="58"/>
      <c r="BD27" s="58"/>
      <c r="BE27" s="58"/>
      <c r="BF27" s="58"/>
      <c r="BG27" s="59"/>
      <c r="BH27" s="58"/>
      <c r="BI27" s="58"/>
      <c r="BJ27" s="58"/>
      <c r="BK27" s="59"/>
      <c r="BL27" s="59"/>
      <c r="BM27" s="59"/>
    </row>
    <row r="28" spans="1:65" ht="90">
      <c r="A28" s="58"/>
      <c r="B28" s="58"/>
      <c r="C28" s="59"/>
      <c r="D28" s="58"/>
      <c r="E28" s="58"/>
      <c r="F28" s="58"/>
      <c r="G28" s="58"/>
      <c r="H28" s="58"/>
      <c r="I28" s="58"/>
      <c r="J28" s="58"/>
      <c r="K28" s="58"/>
      <c r="L28" s="58"/>
      <c r="M28" s="58"/>
      <c r="N28" s="58"/>
      <c r="O28" s="58"/>
      <c r="P28" s="58"/>
      <c r="Q28" s="58"/>
      <c r="R28" s="59"/>
      <c r="S28" s="58"/>
      <c r="T28" s="58"/>
      <c r="U28" s="58"/>
      <c r="V28" s="58"/>
      <c r="W28" s="58"/>
      <c r="X28" s="58"/>
      <c r="Y28" s="58"/>
      <c r="Z28" s="58"/>
      <c r="AA28" s="58"/>
      <c r="AB28" s="58"/>
      <c r="AC28" s="58"/>
      <c r="AD28" s="58"/>
      <c r="AE28" s="58"/>
      <c r="AF28" s="58"/>
      <c r="AG28" s="59"/>
      <c r="AH28" s="58"/>
      <c r="AI28" s="58"/>
      <c r="AJ28" s="58"/>
      <c r="AK28" s="58"/>
      <c r="AL28" s="58"/>
      <c r="AM28" s="58"/>
      <c r="AN28" s="58"/>
      <c r="AO28" s="58"/>
      <c r="AP28" s="58"/>
      <c r="AQ28" s="58"/>
      <c r="AR28" s="58"/>
      <c r="AS28" s="58"/>
      <c r="AT28" s="58"/>
      <c r="AU28" s="58"/>
      <c r="AV28" s="58"/>
      <c r="AW28" s="58"/>
      <c r="AX28" s="3" t="s">
        <v>122</v>
      </c>
      <c r="AY28" s="59"/>
      <c r="AZ28" s="58"/>
      <c r="BA28" s="59"/>
      <c r="BB28" s="58"/>
      <c r="BC28" s="58"/>
      <c r="BD28" s="58"/>
      <c r="BE28" s="58"/>
      <c r="BF28" s="58"/>
      <c r="BG28" s="59"/>
      <c r="BH28" s="58"/>
      <c r="BI28" s="58"/>
      <c r="BJ28" s="58"/>
      <c r="BK28" s="59"/>
      <c r="BL28" s="59"/>
      <c r="BM28" s="59"/>
    </row>
    <row r="29" spans="1:65">
      <c r="A29" s="58"/>
      <c r="B29" s="58"/>
      <c r="C29" s="59"/>
      <c r="D29" s="58"/>
      <c r="E29" s="58"/>
      <c r="F29" s="58"/>
      <c r="G29" s="58"/>
      <c r="H29" s="58"/>
      <c r="I29" s="58"/>
      <c r="J29" s="58"/>
      <c r="K29" s="58"/>
      <c r="L29" s="58"/>
      <c r="M29" s="58"/>
      <c r="N29" s="58"/>
      <c r="O29" s="58"/>
      <c r="P29" s="58"/>
      <c r="Q29" s="58"/>
      <c r="R29" s="59"/>
      <c r="S29" s="58"/>
      <c r="T29" s="58"/>
      <c r="U29" s="58"/>
      <c r="V29" s="58"/>
      <c r="W29" s="58"/>
      <c r="X29" s="58"/>
      <c r="Y29" s="58"/>
      <c r="Z29" s="58"/>
      <c r="AA29" s="58"/>
      <c r="AB29" s="58"/>
      <c r="AC29" s="58"/>
      <c r="AD29" s="58"/>
      <c r="AE29" s="58"/>
      <c r="AF29" s="58"/>
      <c r="AG29" s="59"/>
      <c r="AH29" s="58"/>
      <c r="AI29" s="58"/>
      <c r="AJ29" s="58"/>
      <c r="AK29" s="58"/>
      <c r="AL29" s="58"/>
      <c r="AM29" s="58"/>
      <c r="AN29" s="58"/>
      <c r="AO29" s="58"/>
      <c r="AP29" s="58"/>
      <c r="AQ29" s="58"/>
      <c r="AR29" s="58"/>
      <c r="AS29" s="58"/>
      <c r="AT29" s="58"/>
      <c r="AU29" s="58"/>
      <c r="AV29" s="58"/>
      <c r="AW29" s="58"/>
      <c r="AX29" s="2"/>
      <c r="AY29" s="59"/>
      <c r="AZ29" s="58"/>
      <c r="BA29" s="59"/>
      <c r="BB29" s="58"/>
      <c r="BC29" s="58"/>
      <c r="BD29" s="58"/>
      <c r="BE29" s="58"/>
      <c r="BF29" s="58"/>
      <c r="BG29" s="59"/>
      <c r="BH29" s="58"/>
      <c r="BI29" s="58"/>
      <c r="BJ29" s="58"/>
      <c r="BK29" s="59"/>
      <c r="BL29" s="59"/>
      <c r="BM29" s="59"/>
    </row>
    <row r="30" spans="1:65">
      <c r="A30" s="58"/>
      <c r="B30" s="58"/>
      <c r="C30" s="59"/>
      <c r="D30" s="58"/>
      <c r="E30" s="58"/>
      <c r="F30" s="58"/>
      <c r="G30" s="58"/>
      <c r="H30" s="58"/>
      <c r="I30" s="58"/>
      <c r="J30" s="58"/>
      <c r="K30" s="58"/>
      <c r="L30" s="58"/>
      <c r="M30" s="58"/>
      <c r="N30" s="58"/>
      <c r="O30" s="58"/>
      <c r="P30" s="58"/>
      <c r="Q30" s="58"/>
      <c r="R30" s="59"/>
      <c r="S30" s="58"/>
      <c r="T30" s="58"/>
      <c r="U30" s="58"/>
      <c r="V30" s="58"/>
      <c r="W30" s="58"/>
      <c r="X30" s="58"/>
      <c r="Y30" s="58"/>
      <c r="Z30" s="58"/>
      <c r="AA30" s="58"/>
      <c r="AB30" s="58"/>
      <c r="AC30" s="58"/>
      <c r="AD30" s="58"/>
      <c r="AE30" s="58"/>
      <c r="AF30" s="58"/>
      <c r="AG30" s="59"/>
      <c r="AH30" s="58"/>
      <c r="AI30" s="58"/>
      <c r="AJ30" s="58"/>
      <c r="AK30" s="58"/>
      <c r="AL30" s="58"/>
      <c r="AM30" s="58"/>
      <c r="AN30" s="58"/>
      <c r="AO30" s="58"/>
      <c r="AP30" s="58"/>
      <c r="AQ30" s="58"/>
      <c r="AR30" s="58"/>
      <c r="AS30" s="58"/>
      <c r="AT30" s="58"/>
      <c r="AU30" s="58"/>
      <c r="AV30" s="58"/>
      <c r="AW30" s="58"/>
      <c r="AX30" s="3"/>
      <c r="AY30" s="59"/>
      <c r="AZ30" s="58"/>
      <c r="BA30" s="59"/>
      <c r="BB30" s="58"/>
      <c r="BC30" s="58"/>
      <c r="BD30" s="58"/>
      <c r="BE30" s="58"/>
      <c r="BF30" s="58"/>
      <c r="BG30" s="59"/>
      <c r="BH30" s="58"/>
      <c r="BI30" s="58"/>
      <c r="BJ30" s="58"/>
      <c r="BK30" s="59"/>
      <c r="BL30" s="59"/>
      <c r="BM30" s="59"/>
    </row>
    <row r="31" spans="1:65" ht="115.5">
      <c r="A31" s="58" t="s">
        <v>126</v>
      </c>
      <c r="B31" s="58" t="s">
        <v>127</v>
      </c>
      <c r="C31" s="59"/>
      <c r="D31" s="58" t="s">
        <v>67</v>
      </c>
      <c r="E31" s="58" t="s">
        <v>75</v>
      </c>
      <c r="F31" s="58" t="s">
        <v>69</v>
      </c>
      <c r="G31" s="58" t="s">
        <v>128</v>
      </c>
      <c r="H31" s="58">
        <v>1210</v>
      </c>
      <c r="I31" s="58" t="s">
        <v>129</v>
      </c>
      <c r="J31" s="58" t="s">
        <v>130</v>
      </c>
      <c r="K31" s="58" t="s">
        <v>126</v>
      </c>
      <c r="L31" s="58" t="s">
        <v>131</v>
      </c>
      <c r="M31" s="58" t="s">
        <v>73</v>
      </c>
      <c r="N31" s="58" t="s">
        <v>132</v>
      </c>
      <c r="O31" s="58" t="s">
        <v>75</v>
      </c>
      <c r="P31" s="58" t="s">
        <v>76</v>
      </c>
      <c r="Q31" s="58">
        <v>0</v>
      </c>
      <c r="R31" s="59"/>
      <c r="S31" s="58" t="s">
        <v>133</v>
      </c>
      <c r="T31" s="58" t="s">
        <v>79</v>
      </c>
      <c r="U31" s="58" t="s">
        <v>80</v>
      </c>
      <c r="V31" s="58" t="s">
        <v>82</v>
      </c>
      <c r="W31" s="58" t="s">
        <v>82</v>
      </c>
      <c r="X31" s="58" t="s">
        <v>81</v>
      </c>
      <c r="Y31" s="58" t="s">
        <v>83</v>
      </c>
      <c r="Z31" s="58">
        <v>10800000</v>
      </c>
      <c r="AA31" s="58">
        <v>43200000</v>
      </c>
      <c r="AB31" s="58" t="s">
        <v>69</v>
      </c>
      <c r="AC31" s="58" t="s">
        <v>75</v>
      </c>
      <c r="AD31" s="58" t="s">
        <v>76</v>
      </c>
      <c r="AE31" s="58" t="s">
        <v>85</v>
      </c>
      <c r="AF31" s="58">
        <v>2</v>
      </c>
      <c r="AG31" s="59"/>
      <c r="AH31" s="58" t="s">
        <v>79</v>
      </c>
      <c r="AI31" s="58" t="s">
        <v>80</v>
      </c>
      <c r="AJ31" s="58" t="s">
        <v>81</v>
      </c>
      <c r="AK31" s="58" t="s">
        <v>82</v>
      </c>
      <c r="AL31" s="58" t="s">
        <v>81</v>
      </c>
      <c r="AM31" s="58" t="s">
        <v>134</v>
      </c>
      <c r="AN31" s="58" t="s">
        <v>69</v>
      </c>
      <c r="AO31" s="58" t="s">
        <v>75</v>
      </c>
      <c r="AP31" s="58" t="s">
        <v>135</v>
      </c>
      <c r="AQ31" s="58" t="s">
        <v>136</v>
      </c>
      <c r="AR31" s="58" t="s">
        <v>76</v>
      </c>
      <c r="AS31" s="58">
        <v>0</v>
      </c>
      <c r="AT31" s="58" t="s">
        <v>134</v>
      </c>
      <c r="AU31" s="58" t="s">
        <v>82</v>
      </c>
      <c r="AV31" s="58" t="s">
        <v>82</v>
      </c>
      <c r="AW31" s="58" t="s">
        <v>81</v>
      </c>
      <c r="AX31" s="3" t="s">
        <v>137</v>
      </c>
      <c r="AY31" s="59"/>
      <c r="AZ31" s="58" t="s">
        <v>97</v>
      </c>
      <c r="BA31" s="59"/>
      <c r="BB31" s="58" t="s">
        <v>97</v>
      </c>
      <c r="BC31" s="59"/>
      <c r="BD31" s="58" t="s">
        <v>97</v>
      </c>
      <c r="BE31" s="59"/>
      <c r="BF31" s="58" t="s">
        <v>97</v>
      </c>
      <c r="BG31" s="59"/>
      <c r="BH31" s="58" t="s">
        <v>97</v>
      </c>
      <c r="BI31" s="59"/>
      <c r="BJ31" s="58" t="s">
        <v>83</v>
      </c>
      <c r="BK31" s="59"/>
      <c r="BL31" s="59"/>
      <c r="BM31" s="59"/>
    </row>
    <row r="32" spans="1:65" ht="115.5">
      <c r="A32" s="58"/>
      <c r="B32" s="58"/>
      <c r="C32" s="59"/>
      <c r="D32" s="58"/>
      <c r="E32" s="58"/>
      <c r="F32" s="58"/>
      <c r="G32" s="58"/>
      <c r="H32" s="58"/>
      <c r="I32" s="58"/>
      <c r="J32" s="58"/>
      <c r="K32" s="58"/>
      <c r="L32" s="58"/>
      <c r="M32" s="58"/>
      <c r="N32" s="58"/>
      <c r="O32" s="58"/>
      <c r="P32" s="58"/>
      <c r="Q32" s="58"/>
      <c r="R32" s="59"/>
      <c r="S32" s="58"/>
      <c r="T32" s="58"/>
      <c r="U32" s="58"/>
      <c r="V32" s="58"/>
      <c r="W32" s="58"/>
      <c r="X32" s="58"/>
      <c r="Y32" s="58"/>
      <c r="Z32" s="58"/>
      <c r="AA32" s="58"/>
      <c r="AB32" s="58"/>
      <c r="AC32" s="58"/>
      <c r="AD32" s="58"/>
      <c r="AE32" s="58"/>
      <c r="AF32" s="58"/>
      <c r="AG32" s="59"/>
      <c r="AH32" s="58"/>
      <c r="AI32" s="58"/>
      <c r="AJ32" s="58"/>
      <c r="AK32" s="58"/>
      <c r="AL32" s="58"/>
      <c r="AM32" s="58"/>
      <c r="AN32" s="58"/>
      <c r="AO32" s="58"/>
      <c r="AP32" s="58"/>
      <c r="AQ32" s="58"/>
      <c r="AR32" s="58"/>
      <c r="AS32" s="58"/>
      <c r="AT32" s="58"/>
      <c r="AU32" s="58"/>
      <c r="AV32" s="58"/>
      <c r="AW32" s="58"/>
      <c r="AX32" s="3" t="s">
        <v>138</v>
      </c>
      <c r="AY32" s="59"/>
      <c r="AZ32" s="58"/>
      <c r="BA32" s="59"/>
      <c r="BB32" s="58"/>
      <c r="BC32" s="59"/>
      <c r="BD32" s="58"/>
      <c r="BE32" s="59"/>
      <c r="BF32" s="58"/>
      <c r="BG32" s="59"/>
      <c r="BH32" s="58"/>
      <c r="BI32" s="59"/>
      <c r="BJ32" s="58"/>
      <c r="BK32" s="59"/>
      <c r="BL32" s="59"/>
      <c r="BM32" s="59"/>
    </row>
    <row r="33" spans="1:65" ht="64.5">
      <c r="A33" s="58"/>
      <c r="B33" s="58"/>
      <c r="C33" s="59"/>
      <c r="D33" s="58"/>
      <c r="E33" s="58"/>
      <c r="F33" s="58"/>
      <c r="G33" s="58"/>
      <c r="H33" s="58"/>
      <c r="I33" s="58"/>
      <c r="J33" s="58"/>
      <c r="K33" s="58"/>
      <c r="L33" s="58"/>
      <c r="M33" s="58"/>
      <c r="N33" s="58"/>
      <c r="O33" s="58"/>
      <c r="P33" s="58"/>
      <c r="Q33" s="58"/>
      <c r="R33" s="59"/>
      <c r="S33" s="58"/>
      <c r="T33" s="58"/>
      <c r="U33" s="58"/>
      <c r="V33" s="58"/>
      <c r="W33" s="58"/>
      <c r="X33" s="58"/>
      <c r="Y33" s="58"/>
      <c r="Z33" s="58"/>
      <c r="AA33" s="58"/>
      <c r="AB33" s="58"/>
      <c r="AC33" s="58"/>
      <c r="AD33" s="58"/>
      <c r="AE33" s="58"/>
      <c r="AF33" s="58"/>
      <c r="AG33" s="59"/>
      <c r="AH33" s="58"/>
      <c r="AI33" s="58"/>
      <c r="AJ33" s="58"/>
      <c r="AK33" s="58"/>
      <c r="AL33" s="58"/>
      <c r="AM33" s="58"/>
      <c r="AN33" s="58"/>
      <c r="AO33" s="58"/>
      <c r="AP33" s="58"/>
      <c r="AQ33" s="58"/>
      <c r="AR33" s="58"/>
      <c r="AS33" s="58"/>
      <c r="AT33" s="58"/>
      <c r="AU33" s="58"/>
      <c r="AV33" s="58"/>
      <c r="AW33" s="58"/>
      <c r="AX33" s="3" t="s">
        <v>139</v>
      </c>
      <c r="AY33" s="59"/>
      <c r="AZ33" s="58"/>
      <c r="BA33" s="59"/>
      <c r="BB33" s="58"/>
      <c r="BC33" s="59"/>
      <c r="BD33" s="58"/>
      <c r="BE33" s="59"/>
      <c r="BF33" s="58"/>
      <c r="BG33" s="59"/>
      <c r="BH33" s="58"/>
      <c r="BI33" s="59"/>
      <c r="BJ33" s="58"/>
      <c r="BK33" s="59"/>
      <c r="BL33" s="59"/>
      <c r="BM33" s="59"/>
    </row>
    <row r="34" spans="1:65" ht="192">
      <c r="A34" s="58" t="s">
        <v>140</v>
      </c>
      <c r="B34" s="58" t="s">
        <v>101</v>
      </c>
      <c r="C34" s="59"/>
      <c r="D34" s="58" t="s">
        <v>67</v>
      </c>
      <c r="E34" s="58" t="s">
        <v>68</v>
      </c>
      <c r="F34" s="58" t="s">
        <v>69</v>
      </c>
      <c r="G34" s="58" t="s">
        <v>141</v>
      </c>
      <c r="H34" s="58">
        <v>1096</v>
      </c>
      <c r="I34" s="58" t="s">
        <v>142</v>
      </c>
      <c r="J34" s="58" t="s">
        <v>142</v>
      </c>
      <c r="K34" s="58" t="s">
        <v>140</v>
      </c>
      <c r="L34" s="58" t="s">
        <v>143</v>
      </c>
      <c r="M34" s="58" t="s">
        <v>73</v>
      </c>
      <c r="N34" s="58" t="s">
        <v>144</v>
      </c>
      <c r="O34" s="58" t="s">
        <v>84</v>
      </c>
      <c r="P34" s="58" t="s">
        <v>76</v>
      </c>
      <c r="Q34" s="58" t="s">
        <v>85</v>
      </c>
      <c r="R34" s="59"/>
      <c r="S34" s="58" t="s">
        <v>145</v>
      </c>
      <c r="T34" s="58" t="s">
        <v>107</v>
      </c>
      <c r="U34" s="58" t="s">
        <v>80</v>
      </c>
      <c r="V34" s="58" t="s">
        <v>81</v>
      </c>
      <c r="W34" s="58" t="s">
        <v>82</v>
      </c>
      <c r="X34" s="58" t="s">
        <v>82</v>
      </c>
      <c r="Y34" s="58" t="s">
        <v>83</v>
      </c>
      <c r="Z34" s="58">
        <v>615</v>
      </c>
      <c r="AA34" s="58">
        <v>1845</v>
      </c>
      <c r="AB34" s="58" t="s">
        <v>69</v>
      </c>
      <c r="AC34" s="58" t="s">
        <v>75</v>
      </c>
      <c r="AD34" s="58" t="s">
        <v>76</v>
      </c>
      <c r="AE34" s="58">
        <v>0</v>
      </c>
      <c r="AF34" s="58">
        <v>2</v>
      </c>
      <c r="AG34" s="59"/>
      <c r="AH34" s="58" t="s">
        <v>107</v>
      </c>
      <c r="AI34" s="58" t="s">
        <v>80</v>
      </c>
      <c r="AJ34" s="58" t="s">
        <v>82</v>
      </c>
      <c r="AK34" s="58" t="s">
        <v>82</v>
      </c>
      <c r="AL34" s="58" t="s">
        <v>81</v>
      </c>
      <c r="AM34" s="58" t="s">
        <v>146</v>
      </c>
      <c r="AN34" s="58" t="s">
        <v>69</v>
      </c>
      <c r="AO34" s="58" t="s">
        <v>75</v>
      </c>
      <c r="AP34" s="58" t="s">
        <v>109</v>
      </c>
      <c r="AQ34" s="3" t="s">
        <v>147</v>
      </c>
      <c r="AR34" s="58" t="s">
        <v>76</v>
      </c>
      <c r="AS34" s="58">
        <v>0</v>
      </c>
      <c r="AT34" s="58" t="s">
        <v>149</v>
      </c>
      <c r="AU34" s="58" t="s">
        <v>81</v>
      </c>
      <c r="AV34" s="58" t="s">
        <v>81</v>
      </c>
      <c r="AW34" s="58" t="s">
        <v>82</v>
      </c>
      <c r="AX34" s="3" t="s">
        <v>150</v>
      </c>
      <c r="AY34" s="59"/>
      <c r="AZ34" s="58" t="s">
        <v>123</v>
      </c>
      <c r="BA34" s="58" t="s">
        <v>124</v>
      </c>
      <c r="BB34" s="58" t="s">
        <v>123</v>
      </c>
      <c r="BC34" s="58" t="e">
        <f xml:space="preserve"> (stable)</f>
        <v>#NAME?</v>
      </c>
      <c r="BD34" s="58" t="s">
        <v>95</v>
      </c>
      <c r="BE34" s="58" t="e">
        <f xml:space="preserve"> (stable)</f>
        <v>#NAME?</v>
      </c>
      <c r="BF34" s="58" t="s">
        <v>123</v>
      </c>
      <c r="BG34" s="58" t="s">
        <v>124</v>
      </c>
      <c r="BH34" s="58" t="s">
        <v>123</v>
      </c>
      <c r="BI34" s="58" t="s">
        <v>125</v>
      </c>
      <c r="BJ34" s="58" t="s">
        <v>83</v>
      </c>
      <c r="BK34" s="58">
        <v>308</v>
      </c>
      <c r="BL34" s="58">
        <v>923</v>
      </c>
      <c r="BM34" s="58" t="s">
        <v>75</v>
      </c>
    </row>
    <row r="35" spans="1:65" ht="179.25">
      <c r="A35" s="58"/>
      <c r="B35" s="58"/>
      <c r="C35" s="59"/>
      <c r="D35" s="58"/>
      <c r="E35" s="58"/>
      <c r="F35" s="58"/>
      <c r="G35" s="58"/>
      <c r="H35" s="58"/>
      <c r="I35" s="58"/>
      <c r="J35" s="58"/>
      <c r="K35" s="58"/>
      <c r="L35" s="58"/>
      <c r="M35" s="58"/>
      <c r="N35" s="58"/>
      <c r="O35" s="58"/>
      <c r="P35" s="58"/>
      <c r="Q35" s="58"/>
      <c r="R35" s="59"/>
      <c r="S35" s="58"/>
      <c r="T35" s="58"/>
      <c r="U35" s="58"/>
      <c r="V35" s="58"/>
      <c r="W35" s="58"/>
      <c r="X35" s="58"/>
      <c r="Y35" s="58"/>
      <c r="Z35" s="58"/>
      <c r="AA35" s="58"/>
      <c r="AB35" s="58"/>
      <c r="AC35" s="58"/>
      <c r="AD35" s="58"/>
      <c r="AE35" s="58"/>
      <c r="AF35" s="58"/>
      <c r="AG35" s="59"/>
      <c r="AH35" s="58"/>
      <c r="AI35" s="58"/>
      <c r="AJ35" s="58"/>
      <c r="AK35" s="58"/>
      <c r="AL35" s="58"/>
      <c r="AM35" s="58"/>
      <c r="AN35" s="58"/>
      <c r="AO35" s="58"/>
      <c r="AP35" s="58"/>
      <c r="AQ35" s="3" t="s">
        <v>148</v>
      </c>
      <c r="AR35" s="58"/>
      <c r="AS35" s="58"/>
      <c r="AT35" s="58"/>
      <c r="AU35" s="58"/>
      <c r="AV35" s="58"/>
      <c r="AW35" s="58"/>
      <c r="AX35" s="3" t="s">
        <v>151</v>
      </c>
      <c r="AY35" s="59"/>
      <c r="AZ35" s="58"/>
      <c r="BA35" s="58"/>
      <c r="BB35" s="58"/>
      <c r="BC35" s="58"/>
      <c r="BD35" s="58"/>
      <c r="BE35" s="58"/>
      <c r="BF35" s="58"/>
      <c r="BG35" s="58"/>
      <c r="BH35" s="58"/>
      <c r="BI35" s="58"/>
      <c r="BJ35" s="58"/>
      <c r="BK35" s="58"/>
      <c r="BL35" s="58"/>
      <c r="BM35" s="58"/>
    </row>
    <row r="36" spans="1:65" ht="90">
      <c r="A36" s="58"/>
      <c r="B36" s="58"/>
      <c r="C36" s="59"/>
      <c r="D36" s="58"/>
      <c r="E36" s="58"/>
      <c r="F36" s="58"/>
      <c r="G36" s="58"/>
      <c r="H36" s="58"/>
      <c r="I36" s="58"/>
      <c r="J36" s="58"/>
      <c r="K36" s="58"/>
      <c r="L36" s="58"/>
      <c r="M36" s="58"/>
      <c r="N36" s="58"/>
      <c r="O36" s="58"/>
      <c r="P36" s="58"/>
      <c r="Q36" s="58"/>
      <c r="R36" s="59"/>
      <c r="S36" s="58"/>
      <c r="T36" s="58"/>
      <c r="U36" s="58"/>
      <c r="V36" s="58"/>
      <c r="W36" s="58"/>
      <c r="X36" s="58"/>
      <c r="Y36" s="58"/>
      <c r="Z36" s="58"/>
      <c r="AA36" s="58"/>
      <c r="AB36" s="58"/>
      <c r="AC36" s="58"/>
      <c r="AD36" s="58"/>
      <c r="AE36" s="58"/>
      <c r="AF36" s="58"/>
      <c r="AG36" s="59"/>
      <c r="AH36" s="58"/>
      <c r="AI36" s="58"/>
      <c r="AJ36" s="58"/>
      <c r="AK36" s="58"/>
      <c r="AL36" s="58"/>
      <c r="AM36" s="58"/>
      <c r="AN36" s="58"/>
      <c r="AO36" s="58"/>
      <c r="AP36" s="58"/>
      <c r="AQ36" s="3"/>
      <c r="AR36" s="58"/>
      <c r="AS36" s="58"/>
      <c r="AT36" s="58"/>
      <c r="AU36" s="58"/>
      <c r="AV36" s="58"/>
      <c r="AW36" s="58"/>
      <c r="AX36" s="3" t="s">
        <v>152</v>
      </c>
      <c r="AY36" s="59"/>
      <c r="AZ36" s="58"/>
      <c r="BA36" s="58"/>
      <c r="BB36" s="58"/>
      <c r="BC36" s="58"/>
      <c r="BD36" s="58"/>
      <c r="BE36" s="58"/>
      <c r="BF36" s="58"/>
      <c r="BG36" s="58"/>
      <c r="BH36" s="58"/>
      <c r="BI36" s="58"/>
      <c r="BJ36" s="58"/>
      <c r="BK36" s="58"/>
      <c r="BL36" s="58"/>
      <c r="BM36" s="58"/>
    </row>
    <row r="37" spans="1:65">
      <c r="A37" s="58"/>
      <c r="B37" s="58"/>
      <c r="C37" s="59"/>
      <c r="D37" s="58"/>
      <c r="E37" s="58"/>
      <c r="F37" s="58"/>
      <c r="G37" s="58"/>
      <c r="H37" s="58"/>
      <c r="I37" s="58"/>
      <c r="J37" s="58"/>
      <c r="K37" s="58"/>
      <c r="L37" s="58"/>
      <c r="M37" s="58"/>
      <c r="N37" s="58"/>
      <c r="O37" s="58"/>
      <c r="P37" s="58"/>
      <c r="Q37" s="58"/>
      <c r="R37" s="59"/>
      <c r="S37" s="58"/>
      <c r="T37" s="58"/>
      <c r="U37" s="58"/>
      <c r="V37" s="58"/>
      <c r="W37" s="58"/>
      <c r="X37" s="58"/>
      <c r="Y37" s="58"/>
      <c r="Z37" s="58"/>
      <c r="AA37" s="58"/>
      <c r="AB37" s="58"/>
      <c r="AC37" s="58"/>
      <c r="AD37" s="58"/>
      <c r="AE37" s="58"/>
      <c r="AF37" s="58"/>
      <c r="AG37" s="59"/>
      <c r="AH37" s="58"/>
      <c r="AI37" s="58"/>
      <c r="AJ37" s="58"/>
      <c r="AK37" s="58"/>
      <c r="AL37" s="58"/>
      <c r="AM37" s="58"/>
      <c r="AN37" s="58"/>
      <c r="AO37" s="58"/>
      <c r="AP37" s="58"/>
      <c r="AQ37" s="2"/>
      <c r="AR37" s="58"/>
      <c r="AS37" s="58"/>
      <c r="AT37" s="58"/>
      <c r="AU37" s="58"/>
      <c r="AV37" s="58"/>
      <c r="AW37" s="58"/>
      <c r="AX37" s="3" t="s">
        <v>153</v>
      </c>
      <c r="AY37" s="59"/>
      <c r="AZ37" s="58"/>
      <c r="BA37" s="58"/>
      <c r="BB37" s="58"/>
      <c r="BC37" s="58"/>
      <c r="BD37" s="58"/>
      <c r="BE37" s="58"/>
      <c r="BF37" s="58"/>
      <c r="BG37" s="58"/>
      <c r="BH37" s="58"/>
      <c r="BI37" s="58"/>
      <c r="BJ37" s="58"/>
      <c r="BK37" s="58"/>
      <c r="BL37" s="58"/>
      <c r="BM37" s="58"/>
    </row>
    <row r="38" spans="1:65" ht="26.25">
      <c r="A38" s="58"/>
      <c r="B38" s="58"/>
      <c r="C38" s="59"/>
      <c r="D38" s="58"/>
      <c r="E38" s="58"/>
      <c r="F38" s="58"/>
      <c r="G38" s="58"/>
      <c r="H38" s="58"/>
      <c r="I38" s="58"/>
      <c r="J38" s="58"/>
      <c r="K38" s="58"/>
      <c r="L38" s="58"/>
      <c r="M38" s="58"/>
      <c r="N38" s="58"/>
      <c r="O38" s="58"/>
      <c r="P38" s="58"/>
      <c r="Q38" s="58"/>
      <c r="R38" s="59"/>
      <c r="S38" s="58"/>
      <c r="T38" s="58"/>
      <c r="U38" s="58"/>
      <c r="V38" s="58"/>
      <c r="W38" s="58"/>
      <c r="X38" s="58"/>
      <c r="Y38" s="58"/>
      <c r="Z38" s="58"/>
      <c r="AA38" s="58"/>
      <c r="AB38" s="58"/>
      <c r="AC38" s="58"/>
      <c r="AD38" s="58"/>
      <c r="AE38" s="58"/>
      <c r="AF38" s="58"/>
      <c r="AG38" s="59"/>
      <c r="AH38" s="58"/>
      <c r="AI38" s="58"/>
      <c r="AJ38" s="58"/>
      <c r="AK38" s="58"/>
      <c r="AL38" s="58"/>
      <c r="AM38" s="58"/>
      <c r="AN38" s="58"/>
      <c r="AO38" s="58"/>
      <c r="AP38" s="58"/>
      <c r="AQ38" s="2"/>
      <c r="AR38" s="58"/>
      <c r="AS38" s="58"/>
      <c r="AT38" s="58"/>
      <c r="AU38" s="58"/>
      <c r="AV38" s="58"/>
      <c r="AW38" s="58"/>
      <c r="AX38" s="3" t="s">
        <v>154</v>
      </c>
      <c r="AY38" s="59"/>
      <c r="AZ38" s="58"/>
      <c r="BA38" s="58"/>
      <c r="BB38" s="58"/>
      <c r="BC38" s="58"/>
      <c r="BD38" s="58"/>
      <c r="BE38" s="58"/>
      <c r="BF38" s="58"/>
      <c r="BG38" s="58"/>
      <c r="BH38" s="58"/>
      <c r="BI38" s="58"/>
      <c r="BJ38" s="58"/>
      <c r="BK38" s="58"/>
      <c r="BL38" s="58"/>
      <c r="BM38" s="58"/>
    </row>
    <row r="39" spans="1:65" ht="255.75">
      <c r="A39" s="58"/>
      <c r="B39" s="58"/>
      <c r="C39" s="59"/>
      <c r="D39" s="58"/>
      <c r="E39" s="58"/>
      <c r="F39" s="58"/>
      <c r="G39" s="58"/>
      <c r="H39" s="58"/>
      <c r="I39" s="58"/>
      <c r="J39" s="58"/>
      <c r="K39" s="58"/>
      <c r="L39" s="58"/>
      <c r="M39" s="58"/>
      <c r="N39" s="58"/>
      <c r="O39" s="58"/>
      <c r="P39" s="58"/>
      <c r="Q39" s="58"/>
      <c r="R39" s="59"/>
      <c r="S39" s="58"/>
      <c r="T39" s="58"/>
      <c r="U39" s="58"/>
      <c r="V39" s="58"/>
      <c r="W39" s="58"/>
      <c r="X39" s="58"/>
      <c r="Y39" s="58"/>
      <c r="Z39" s="58"/>
      <c r="AA39" s="58"/>
      <c r="AB39" s="58"/>
      <c r="AC39" s="58"/>
      <c r="AD39" s="58"/>
      <c r="AE39" s="58"/>
      <c r="AF39" s="58"/>
      <c r="AG39" s="59"/>
      <c r="AH39" s="58"/>
      <c r="AI39" s="58"/>
      <c r="AJ39" s="58"/>
      <c r="AK39" s="58"/>
      <c r="AL39" s="58"/>
      <c r="AM39" s="58"/>
      <c r="AN39" s="58"/>
      <c r="AO39" s="58"/>
      <c r="AP39" s="58"/>
      <c r="AQ39" s="2"/>
      <c r="AR39" s="58"/>
      <c r="AS39" s="58"/>
      <c r="AT39" s="58"/>
      <c r="AU39" s="58"/>
      <c r="AV39" s="58"/>
      <c r="AW39" s="58"/>
      <c r="AX39" s="3" t="s">
        <v>155</v>
      </c>
      <c r="AY39" s="59"/>
      <c r="AZ39" s="58"/>
      <c r="BA39" s="58"/>
      <c r="BB39" s="58"/>
      <c r="BC39" s="58"/>
      <c r="BD39" s="58"/>
      <c r="BE39" s="58"/>
      <c r="BF39" s="58"/>
      <c r="BG39" s="58"/>
      <c r="BH39" s="58"/>
      <c r="BI39" s="58"/>
      <c r="BJ39" s="58"/>
      <c r="BK39" s="58"/>
      <c r="BL39" s="58"/>
      <c r="BM39" s="58"/>
    </row>
    <row r="40" spans="1:65" ht="90">
      <c r="A40" s="58"/>
      <c r="B40" s="58"/>
      <c r="C40" s="59"/>
      <c r="D40" s="58"/>
      <c r="E40" s="58"/>
      <c r="F40" s="58"/>
      <c r="G40" s="58"/>
      <c r="H40" s="58"/>
      <c r="I40" s="58"/>
      <c r="J40" s="58"/>
      <c r="K40" s="58"/>
      <c r="L40" s="58"/>
      <c r="M40" s="58"/>
      <c r="N40" s="58"/>
      <c r="O40" s="58"/>
      <c r="P40" s="58"/>
      <c r="Q40" s="58"/>
      <c r="R40" s="59"/>
      <c r="S40" s="58"/>
      <c r="T40" s="58"/>
      <c r="U40" s="58"/>
      <c r="V40" s="58"/>
      <c r="W40" s="58"/>
      <c r="X40" s="58"/>
      <c r="Y40" s="58"/>
      <c r="Z40" s="58"/>
      <c r="AA40" s="58"/>
      <c r="AB40" s="58"/>
      <c r="AC40" s="58"/>
      <c r="AD40" s="58"/>
      <c r="AE40" s="58"/>
      <c r="AF40" s="58"/>
      <c r="AG40" s="59"/>
      <c r="AH40" s="58"/>
      <c r="AI40" s="58"/>
      <c r="AJ40" s="58"/>
      <c r="AK40" s="58"/>
      <c r="AL40" s="58"/>
      <c r="AM40" s="58"/>
      <c r="AN40" s="58"/>
      <c r="AO40" s="58"/>
      <c r="AP40" s="58"/>
      <c r="AQ40" s="2"/>
      <c r="AR40" s="58"/>
      <c r="AS40" s="58"/>
      <c r="AT40" s="58"/>
      <c r="AU40" s="58"/>
      <c r="AV40" s="58"/>
      <c r="AW40" s="58"/>
      <c r="AX40" s="3" t="s">
        <v>156</v>
      </c>
      <c r="AY40" s="59"/>
      <c r="AZ40" s="58"/>
      <c r="BA40" s="58"/>
      <c r="BB40" s="58"/>
      <c r="BC40" s="58"/>
      <c r="BD40" s="58"/>
      <c r="BE40" s="58"/>
      <c r="BF40" s="58"/>
      <c r="BG40" s="58"/>
      <c r="BH40" s="58"/>
      <c r="BI40" s="58"/>
      <c r="BJ40" s="58"/>
      <c r="BK40" s="58"/>
      <c r="BL40" s="58"/>
      <c r="BM40" s="58"/>
    </row>
    <row r="41" spans="1:65">
      <c r="A41" s="58"/>
      <c r="B41" s="58"/>
      <c r="C41" s="59"/>
      <c r="D41" s="58"/>
      <c r="E41" s="58"/>
      <c r="F41" s="58"/>
      <c r="G41" s="58"/>
      <c r="H41" s="58"/>
      <c r="I41" s="58"/>
      <c r="J41" s="58"/>
      <c r="K41" s="58"/>
      <c r="L41" s="58"/>
      <c r="M41" s="58"/>
      <c r="N41" s="58"/>
      <c r="O41" s="58"/>
      <c r="P41" s="58"/>
      <c r="Q41" s="58"/>
      <c r="R41" s="59"/>
      <c r="S41" s="58"/>
      <c r="T41" s="58"/>
      <c r="U41" s="58"/>
      <c r="V41" s="58"/>
      <c r="W41" s="58"/>
      <c r="X41" s="58"/>
      <c r="Y41" s="58"/>
      <c r="Z41" s="58"/>
      <c r="AA41" s="58"/>
      <c r="AB41" s="58"/>
      <c r="AC41" s="58"/>
      <c r="AD41" s="58"/>
      <c r="AE41" s="58"/>
      <c r="AF41" s="58"/>
      <c r="AG41" s="59"/>
      <c r="AH41" s="58"/>
      <c r="AI41" s="58"/>
      <c r="AJ41" s="58"/>
      <c r="AK41" s="58"/>
      <c r="AL41" s="58"/>
      <c r="AM41" s="58"/>
      <c r="AN41" s="58"/>
      <c r="AO41" s="58"/>
      <c r="AP41" s="58"/>
      <c r="AQ41" s="2"/>
      <c r="AR41" s="58"/>
      <c r="AS41" s="58"/>
      <c r="AT41" s="58"/>
      <c r="AU41" s="58"/>
      <c r="AV41" s="58"/>
      <c r="AW41" s="58"/>
      <c r="AX41" s="2"/>
      <c r="AY41" s="59"/>
      <c r="AZ41" s="58"/>
      <c r="BA41" s="58"/>
      <c r="BB41" s="58"/>
      <c r="BC41" s="58"/>
      <c r="BD41" s="58"/>
      <c r="BE41" s="58"/>
      <c r="BF41" s="58"/>
      <c r="BG41" s="58"/>
      <c r="BH41" s="58"/>
      <c r="BI41" s="58"/>
      <c r="BJ41" s="58"/>
      <c r="BK41" s="58"/>
      <c r="BL41" s="58"/>
      <c r="BM41" s="58"/>
    </row>
    <row r="42" spans="1:65" ht="39">
      <c r="A42" s="58"/>
      <c r="B42" s="58"/>
      <c r="C42" s="59"/>
      <c r="D42" s="58"/>
      <c r="E42" s="58"/>
      <c r="F42" s="58"/>
      <c r="G42" s="58"/>
      <c r="H42" s="58"/>
      <c r="I42" s="58"/>
      <c r="J42" s="58"/>
      <c r="K42" s="58"/>
      <c r="L42" s="58"/>
      <c r="M42" s="58"/>
      <c r="N42" s="58"/>
      <c r="O42" s="58"/>
      <c r="P42" s="58"/>
      <c r="Q42" s="58"/>
      <c r="R42" s="59"/>
      <c r="S42" s="58"/>
      <c r="T42" s="58"/>
      <c r="U42" s="58"/>
      <c r="V42" s="58"/>
      <c r="W42" s="58"/>
      <c r="X42" s="58"/>
      <c r="Y42" s="58"/>
      <c r="Z42" s="58"/>
      <c r="AA42" s="58"/>
      <c r="AB42" s="58"/>
      <c r="AC42" s="58"/>
      <c r="AD42" s="58"/>
      <c r="AE42" s="58"/>
      <c r="AF42" s="58"/>
      <c r="AG42" s="59"/>
      <c r="AH42" s="58"/>
      <c r="AI42" s="58"/>
      <c r="AJ42" s="58"/>
      <c r="AK42" s="58"/>
      <c r="AL42" s="58"/>
      <c r="AM42" s="58"/>
      <c r="AN42" s="58"/>
      <c r="AO42" s="58"/>
      <c r="AP42" s="58"/>
      <c r="AQ42" s="2"/>
      <c r="AR42" s="58"/>
      <c r="AS42" s="58"/>
      <c r="AT42" s="58"/>
      <c r="AU42" s="58"/>
      <c r="AV42" s="58"/>
      <c r="AW42" s="58"/>
      <c r="AX42" s="3" t="s">
        <v>157</v>
      </c>
      <c r="AY42" s="59"/>
      <c r="AZ42" s="58"/>
      <c r="BA42" s="58"/>
      <c r="BB42" s="58"/>
      <c r="BC42" s="58"/>
      <c r="BD42" s="58"/>
      <c r="BE42" s="58"/>
      <c r="BF42" s="58"/>
      <c r="BG42" s="58"/>
      <c r="BH42" s="58"/>
      <c r="BI42" s="58"/>
      <c r="BJ42" s="58"/>
      <c r="BK42" s="58"/>
      <c r="BL42" s="58"/>
      <c r="BM42" s="58"/>
    </row>
    <row r="43" spans="1:65">
      <c r="A43" s="58"/>
      <c r="B43" s="58"/>
      <c r="C43" s="59"/>
      <c r="D43" s="58"/>
      <c r="E43" s="58"/>
      <c r="F43" s="58"/>
      <c r="G43" s="58"/>
      <c r="H43" s="58"/>
      <c r="I43" s="58"/>
      <c r="J43" s="58"/>
      <c r="K43" s="58"/>
      <c r="L43" s="58"/>
      <c r="M43" s="58"/>
      <c r="N43" s="58"/>
      <c r="O43" s="58"/>
      <c r="P43" s="58"/>
      <c r="Q43" s="58"/>
      <c r="R43" s="59"/>
      <c r="S43" s="58"/>
      <c r="T43" s="58"/>
      <c r="U43" s="58"/>
      <c r="V43" s="58"/>
      <c r="W43" s="58"/>
      <c r="X43" s="58"/>
      <c r="Y43" s="58"/>
      <c r="Z43" s="58"/>
      <c r="AA43" s="58"/>
      <c r="AB43" s="58"/>
      <c r="AC43" s="58"/>
      <c r="AD43" s="58"/>
      <c r="AE43" s="58"/>
      <c r="AF43" s="58"/>
      <c r="AG43" s="59"/>
      <c r="AH43" s="58"/>
      <c r="AI43" s="58"/>
      <c r="AJ43" s="58"/>
      <c r="AK43" s="58"/>
      <c r="AL43" s="58"/>
      <c r="AM43" s="58"/>
      <c r="AN43" s="58"/>
      <c r="AO43" s="58"/>
      <c r="AP43" s="58"/>
      <c r="AQ43" s="2"/>
      <c r="AR43" s="58"/>
      <c r="AS43" s="58"/>
      <c r="AT43" s="58"/>
      <c r="AU43" s="58"/>
      <c r="AV43" s="58"/>
      <c r="AW43" s="58"/>
      <c r="AX43" s="2"/>
      <c r="AY43" s="59"/>
      <c r="AZ43" s="58"/>
      <c r="BA43" s="58"/>
      <c r="BB43" s="58"/>
      <c r="BC43" s="58"/>
      <c r="BD43" s="58"/>
      <c r="BE43" s="58"/>
      <c r="BF43" s="58"/>
      <c r="BG43" s="58"/>
      <c r="BH43" s="58"/>
      <c r="BI43" s="58"/>
      <c r="BJ43" s="58"/>
      <c r="BK43" s="58"/>
      <c r="BL43" s="58"/>
      <c r="BM43" s="58"/>
    </row>
    <row r="44" spans="1:65" ht="39">
      <c r="A44" s="58"/>
      <c r="B44" s="58"/>
      <c r="C44" s="59"/>
      <c r="D44" s="58"/>
      <c r="E44" s="58"/>
      <c r="F44" s="58"/>
      <c r="G44" s="58"/>
      <c r="H44" s="58"/>
      <c r="I44" s="58"/>
      <c r="J44" s="58"/>
      <c r="K44" s="58"/>
      <c r="L44" s="58"/>
      <c r="M44" s="58"/>
      <c r="N44" s="58"/>
      <c r="O44" s="58"/>
      <c r="P44" s="58"/>
      <c r="Q44" s="58"/>
      <c r="R44" s="59"/>
      <c r="S44" s="58"/>
      <c r="T44" s="58"/>
      <c r="U44" s="58"/>
      <c r="V44" s="58"/>
      <c r="W44" s="58"/>
      <c r="X44" s="58"/>
      <c r="Y44" s="58"/>
      <c r="Z44" s="58"/>
      <c r="AA44" s="58"/>
      <c r="AB44" s="58"/>
      <c r="AC44" s="58"/>
      <c r="AD44" s="58"/>
      <c r="AE44" s="58"/>
      <c r="AF44" s="58"/>
      <c r="AG44" s="59"/>
      <c r="AH44" s="58"/>
      <c r="AI44" s="58"/>
      <c r="AJ44" s="58"/>
      <c r="AK44" s="58"/>
      <c r="AL44" s="58"/>
      <c r="AM44" s="58"/>
      <c r="AN44" s="58"/>
      <c r="AO44" s="58"/>
      <c r="AP44" s="58"/>
      <c r="AQ44" s="2"/>
      <c r="AR44" s="58"/>
      <c r="AS44" s="58"/>
      <c r="AT44" s="58"/>
      <c r="AU44" s="58"/>
      <c r="AV44" s="58"/>
      <c r="AW44" s="58"/>
      <c r="AX44" s="3" t="s">
        <v>158</v>
      </c>
      <c r="AY44" s="59"/>
      <c r="AZ44" s="58"/>
      <c r="BA44" s="58"/>
      <c r="BB44" s="58"/>
      <c r="BC44" s="58"/>
      <c r="BD44" s="58"/>
      <c r="BE44" s="58"/>
      <c r="BF44" s="58"/>
      <c r="BG44" s="58"/>
      <c r="BH44" s="58"/>
      <c r="BI44" s="58"/>
      <c r="BJ44" s="58"/>
      <c r="BK44" s="58"/>
      <c r="BL44" s="58"/>
      <c r="BM44" s="58"/>
    </row>
    <row r="45" spans="1:65">
      <c r="A45" s="58"/>
      <c r="B45" s="58"/>
      <c r="C45" s="59"/>
      <c r="D45" s="58"/>
      <c r="E45" s="58"/>
      <c r="F45" s="58"/>
      <c r="G45" s="58"/>
      <c r="H45" s="58"/>
      <c r="I45" s="58"/>
      <c r="J45" s="58"/>
      <c r="K45" s="58"/>
      <c r="L45" s="58"/>
      <c r="M45" s="58"/>
      <c r="N45" s="58"/>
      <c r="O45" s="58"/>
      <c r="P45" s="58"/>
      <c r="Q45" s="58"/>
      <c r="R45" s="59"/>
      <c r="S45" s="58"/>
      <c r="T45" s="58"/>
      <c r="U45" s="58"/>
      <c r="V45" s="58"/>
      <c r="W45" s="58"/>
      <c r="X45" s="58"/>
      <c r="Y45" s="58"/>
      <c r="Z45" s="58"/>
      <c r="AA45" s="58"/>
      <c r="AB45" s="58"/>
      <c r="AC45" s="58"/>
      <c r="AD45" s="58"/>
      <c r="AE45" s="58"/>
      <c r="AF45" s="58"/>
      <c r="AG45" s="59"/>
      <c r="AH45" s="58"/>
      <c r="AI45" s="58"/>
      <c r="AJ45" s="58"/>
      <c r="AK45" s="58"/>
      <c r="AL45" s="58"/>
      <c r="AM45" s="58"/>
      <c r="AN45" s="58"/>
      <c r="AO45" s="58"/>
      <c r="AP45" s="58"/>
      <c r="AQ45" s="2"/>
      <c r="AR45" s="58"/>
      <c r="AS45" s="58"/>
      <c r="AT45" s="58"/>
      <c r="AU45" s="58"/>
      <c r="AV45" s="58"/>
      <c r="AW45" s="58"/>
      <c r="AX45" s="2"/>
      <c r="AY45" s="59"/>
      <c r="AZ45" s="58"/>
      <c r="BA45" s="58"/>
      <c r="BB45" s="58"/>
      <c r="BC45" s="58"/>
      <c r="BD45" s="58"/>
      <c r="BE45" s="58"/>
      <c r="BF45" s="58"/>
      <c r="BG45" s="58"/>
      <c r="BH45" s="58"/>
      <c r="BI45" s="58"/>
      <c r="BJ45" s="58"/>
      <c r="BK45" s="58"/>
      <c r="BL45" s="58"/>
      <c r="BM45" s="58"/>
    </row>
    <row r="46" spans="1:65" ht="26.25">
      <c r="A46" s="58"/>
      <c r="B46" s="58"/>
      <c r="C46" s="59"/>
      <c r="D46" s="58"/>
      <c r="E46" s="58"/>
      <c r="F46" s="58"/>
      <c r="G46" s="58"/>
      <c r="H46" s="58"/>
      <c r="I46" s="58"/>
      <c r="J46" s="58"/>
      <c r="K46" s="58"/>
      <c r="L46" s="58"/>
      <c r="M46" s="58"/>
      <c r="N46" s="58"/>
      <c r="O46" s="58"/>
      <c r="P46" s="58"/>
      <c r="Q46" s="58"/>
      <c r="R46" s="59"/>
      <c r="S46" s="58"/>
      <c r="T46" s="58"/>
      <c r="U46" s="58"/>
      <c r="V46" s="58"/>
      <c r="W46" s="58"/>
      <c r="X46" s="58"/>
      <c r="Y46" s="58"/>
      <c r="Z46" s="58"/>
      <c r="AA46" s="58"/>
      <c r="AB46" s="58"/>
      <c r="AC46" s="58"/>
      <c r="AD46" s="58"/>
      <c r="AE46" s="58"/>
      <c r="AF46" s="58"/>
      <c r="AG46" s="59"/>
      <c r="AH46" s="58"/>
      <c r="AI46" s="58"/>
      <c r="AJ46" s="58"/>
      <c r="AK46" s="58"/>
      <c r="AL46" s="58"/>
      <c r="AM46" s="58"/>
      <c r="AN46" s="58"/>
      <c r="AO46" s="58"/>
      <c r="AP46" s="58"/>
      <c r="AQ46" s="2"/>
      <c r="AR46" s="58"/>
      <c r="AS46" s="58"/>
      <c r="AT46" s="58"/>
      <c r="AU46" s="58"/>
      <c r="AV46" s="58"/>
      <c r="AW46" s="58"/>
      <c r="AX46" s="3" t="s">
        <v>159</v>
      </c>
      <c r="AY46" s="59"/>
      <c r="AZ46" s="58"/>
      <c r="BA46" s="58"/>
      <c r="BB46" s="58"/>
      <c r="BC46" s="58"/>
      <c r="BD46" s="58"/>
      <c r="BE46" s="58"/>
      <c r="BF46" s="58"/>
      <c r="BG46" s="58"/>
      <c r="BH46" s="58"/>
      <c r="BI46" s="58"/>
      <c r="BJ46" s="58"/>
      <c r="BK46" s="58"/>
      <c r="BL46" s="58"/>
      <c r="BM46" s="58"/>
    </row>
    <row r="47" spans="1:65">
      <c r="A47" s="58"/>
      <c r="B47" s="58"/>
      <c r="C47" s="59"/>
      <c r="D47" s="58"/>
      <c r="E47" s="58"/>
      <c r="F47" s="58"/>
      <c r="G47" s="58"/>
      <c r="H47" s="58"/>
      <c r="I47" s="58"/>
      <c r="J47" s="58"/>
      <c r="K47" s="58"/>
      <c r="L47" s="58"/>
      <c r="M47" s="58"/>
      <c r="N47" s="58"/>
      <c r="O47" s="58"/>
      <c r="P47" s="58"/>
      <c r="Q47" s="58"/>
      <c r="R47" s="59"/>
      <c r="S47" s="58"/>
      <c r="T47" s="58"/>
      <c r="U47" s="58"/>
      <c r="V47" s="58"/>
      <c r="W47" s="58"/>
      <c r="X47" s="58"/>
      <c r="Y47" s="58"/>
      <c r="Z47" s="58"/>
      <c r="AA47" s="58"/>
      <c r="AB47" s="58"/>
      <c r="AC47" s="58"/>
      <c r="AD47" s="58"/>
      <c r="AE47" s="58"/>
      <c r="AF47" s="58"/>
      <c r="AG47" s="59"/>
      <c r="AH47" s="58"/>
      <c r="AI47" s="58"/>
      <c r="AJ47" s="58"/>
      <c r="AK47" s="58"/>
      <c r="AL47" s="58"/>
      <c r="AM47" s="58"/>
      <c r="AN47" s="58"/>
      <c r="AO47" s="58"/>
      <c r="AP47" s="58"/>
      <c r="AQ47" s="2"/>
      <c r="AR47" s="58"/>
      <c r="AS47" s="58"/>
      <c r="AT47" s="58"/>
      <c r="AU47" s="58"/>
      <c r="AV47" s="58"/>
      <c r="AW47" s="58"/>
      <c r="AX47" s="2"/>
      <c r="AY47" s="59"/>
      <c r="AZ47" s="58"/>
      <c r="BA47" s="58"/>
      <c r="BB47" s="58"/>
      <c r="BC47" s="58"/>
      <c r="BD47" s="58"/>
      <c r="BE47" s="58"/>
      <c r="BF47" s="58"/>
      <c r="BG47" s="58"/>
      <c r="BH47" s="58"/>
      <c r="BI47" s="58"/>
      <c r="BJ47" s="58"/>
      <c r="BK47" s="58"/>
      <c r="BL47" s="58"/>
      <c r="BM47" s="58"/>
    </row>
    <row r="48" spans="1:65" ht="39">
      <c r="A48" s="58"/>
      <c r="B48" s="58"/>
      <c r="C48" s="59"/>
      <c r="D48" s="58"/>
      <c r="E48" s="58"/>
      <c r="F48" s="58"/>
      <c r="G48" s="58"/>
      <c r="H48" s="58"/>
      <c r="I48" s="58"/>
      <c r="J48" s="58"/>
      <c r="K48" s="58"/>
      <c r="L48" s="58"/>
      <c r="M48" s="58"/>
      <c r="N48" s="58"/>
      <c r="O48" s="58"/>
      <c r="P48" s="58"/>
      <c r="Q48" s="58"/>
      <c r="R48" s="59"/>
      <c r="S48" s="58"/>
      <c r="T48" s="58"/>
      <c r="U48" s="58"/>
      <c r="V48" s="58"/>
      <c r="W48" s="58"/>
      <c r="X48" s="58"/>
      <c r="Y48" s="58"/>
      <c r="Z48" s="58"/>
      <c r="AA48" s="58"/>
      <c r="AB48" s="58"/>
      <c r="AC48" s="58"/>
      <c r="AD48" s="58"/>
      <c r="AE48" s="58"/>
      <c r="AF48" s="58"/>
      <c r="AG48" s="59"/>
      <c r="AH48" s="58"/>
      <c r="AI48" s="58"/>
      <c r="AJ48" s="58"/>
      <c r="AK48" s="58"/>
      <c r="AL48" s="58"/>
      <c r="AM48" s="58"/>
      <c r="AN48" s="58"/>
      <c r="AO48" s="58"/>
      <c r="AP48" s="58"/>
      <c r="AQ48" s="2"/>
      <c r="AR48" s="58"/>
      <c r="AS48" s="58"/>
      <c r="AT48" s="58"/>
      <c r="AU48" s="58"/>
      <c r="AV48" s="58"/>
      <c r="AW48" s="58"/>
      <c r="AX48" s="3" t="s">
        <v>160</v>
      </c>
      <c r="AY48" s="59"/>
      <c r="AZ48" s="58"/>
      <c r="BA48" s="58"/>
      <c r="BB48" s="58"/>
      <c r="BC48" s="58"/>
      <c r="BD48" s="58"/>
      <c r="BE48" s="58"/>
      <c r="BF48" s="58"/>
      <c r="BG48" s="58"/>
      <c r="BH48" s="58"/>
      <c r="BI48" s="58"/>
      <c r="BJ48" s="58"/>
      <c r="BK48" s="58"/>
      <c r="BL48" s="58"/>
      <c r="BM48" s="58"/>
    </row>
    <row r="49" spans="1:65">
      <c r="A49" s="58"/>
      <c r="B49" s="58"/>
      <c r="C49" s="59"/>
      <c r="D49" s="58"/>
      <c r="E49" s="58"/>
      <c r="F49" s="58"/>
      <c r="G49" s="58"/>
      <c r="H49" s="58"/>
      <c r="I49" s="58"/>
      <c r="J49" s="58"/>
      <c r="K49" s="58"/>
      <c r="L49" s="58"/>
      <c r="M49" s="58"/>
      <c r="N49" s="58"/>
      <c r="O49" s="58"/>
      <c r="P49" s="58"/>
      <c r="Q49" s="58"/>
      <c r="R49" s="59"/>
      <c r="S49" s="58"/>
      <c r="T49" s="58"/>
      <c r="U49" s="58"/>
      <c r="V49" s="58"/>
      <c r="W49" s="58"/>
      <c r="X49" s="58"/>
      <c r="Y49" s="58"/>
      <c r="Z49" s="58"/>
      <c r="AA49" s="58"/>
      <c r="AB49" s="58"/>
      <c r="AC49" s="58"/>
      <c r="AD49" s="58"/>
      <c r="AE49" s="58"/>
      <c r="AF49" s="58"/>
      <c r="AG49" s="59"/>
      <c r="AH49" s="58"/>
      <c r="AI49" s="58"/>
      <c r="AJ49" s="58"/>
      <c r="AK49" s="58"/>
      <c r="AL49" s="58"/>
      <c r="AM49" s="58"/>
      <c r="AN49" s="58"/>
      <c r="AO49" s="58"/>
      <c r="AP49" s="58"/>
      <c r="AQ49" s="2"/>
      <c r="AR49" s="58"/>
      <c r="AS49" s="58"/>
      <c r="AT49" s="58"/>
      <c r="AU49" s="58"/>
      <c r="AV49" s="58"/>
      <c r="AW49" s="58"/>
      <c r="AX49" s="2"/>
      <c r="AY49" s="59"/>
      <c r="AZ49" s="58"/>
      <c r="BA49" s="58"/>
      <c r="BB49" s="58"/>
      <c r="BC49" s="58"/>
      <c r="BD49" s="58"/>
      <c r="BE49" s="58"/>
      <c r="BF49" s="58"/>
      <c r="BG49" s="58"/>
      <c r="BH49" s="58"/>
      <c r="BI49" s="58"/>
      <c r="BJ49" s="58"/>
      <c r="BK49" s="58"/>
      <c r="BL49" s="58"/>
      <c r="BM49" s="58"/>
    </row>
    <row r="50" spans="1:65" ht="26.25">
      <c r="A50" s="58"/>
      <c r="B50" s="58"/>
      <c r="C50" s="59"/>
      <c r="D50" s="58"/>
      <c r="E50" s="58"/>
      <c r="F50" s="58"/>
      <c r="G50" s="58"/>
      <c r="H50" s="58"/>
      <c r="I50" s="58"/>
      <c r="J50" s="58"/>
      <c r="K50" s="58"/>
      <c r="L50" s="58"/>
      <c r="M50" s="58"/>
      <c r="N50" s="58"/>
      <c r="O50" s="58"/>
      <c r="P50" s="58"/>
      <c r="Q50" s="58"/>
      <c r="R50" s="59"/>
      <c r="S50" s="58"/>
      <c r="T50" s="58"/>
      <c r="U50" s="58"/>
      <c r="V50" s="58"/>
      <c r="W50" s="58"/>
      <c r="X50" s="58"/>
      <c r="Y50" s="58"/>
      <c r="Z50" s="58"/>
      <c r="AA50" s="58"/>
      <c r="AB50" s="58"/>
      <c r="AC50" s="58"/>
      <c r="AD50" s="58"/>
      <c r="AE50" s="58"/>
      <c r="AF50" s="58"/>
      <c r="AG50" s="59"/>
      <c r="AH50" s="58"/>
      <c r="AI50" s="58"/>
      <c r="AJ50" s="58"/>
      <c r="AK50" s="58"/>
      <c r="AL50" s="58"/>
      <c r="AM50" s="58"/>
      <c r="AN50" s="58"/>
      <c r="AO50" s="58"/>
      <c r="AP50" s="58"/>
      <c r="AQ50" s="2"/>
      <c r="AR50" s="58"/>
      <c r="AS50" s="58"/>
      <c r="AT50" s="58"/>
      <c r="AU50" s="58"/>
      <c r="AV50" s="58"/>
      <c r="AW50" s="58"/>
      <c r="AX50" s="3" t="s">
        <v>161</v>
      </c>
      <c r="AY50" s="59"/>
      <c r="AZ50" s="58"/>
      <c r="BA50" s="58"/>
      <c r="BB50" s="58"/>
      <c r="BC50" s="58"/>
      <c r="BD50" s="58"/>
      <c r="BE50" s="58"/>
      <c r="BF50" s="58"/>
      <c r="BG50" s="58"/>
      <c r="BH50" s="58"/>
      <c r="BI50" s="58"/>
      <c r="BJ50" s="58"/>
      <c r="BK50" s="58"/>
      <c r="BL50" s="58"/>
      <c r="BM50" s="58"/>
    </row>
    <row r="51" spans="1:65">
      <c r="A51" s="58"/>
      <c r="B51" s="58"/>
      <c r="C51" s="59"/>
      <c r="D51" s="58"/>
      <c r="E51" s="58"/>
      <c r="F51" s="58"/>
      <c r="G51" s="58"/>
      <c r="H51" s="58"/>
      <c r="I51" s="58"/>
      <c r="J51" s="58"/>
      <c r="K51" s="58"/>
      <c r="L51" s="58"/>
      <c r="M51" s="58"/>
      <c r="N51" s="58"/>
      <c r="O51" s="58"/>
      <c r="P51" s="58"/>
      <c r="Q51" s="58"/>
      <c r="R51" s="59"/>
      <c r="S51" s="58"/>
      <c r="T51" s="58"/>
      <c r="U51" s="58"/>
      <c r="V51" s="58"/>
      <c r="W51" s="58"/>
      <c r="X51" s="58"/>
      <c r="Y51" s="58"/>
      <c r="Z51" s="58"/>
      <c r="AA51" s="58"/>
      <c r="AB51" s="58"/>
      <c r="AC51" s="58"/>
      <c r="AD51" s="58"/>
      <c r="AE51" s="58"/>
      <c r="AF51" s="58"/>
      <c r="AG51" s="59"/>
      <c r="AH51" s="58"/>
      <c r="AI51" s="58"/>
      <c r="AJ51" s="58"/>
      <c r="AK51" s="58"/>
      <c r="AL51" s="58"/>
      <c r="AM51" s="58"/>
      <c r="AN51" s="58"/>
      <c r="AO51" s="58"/>
      <c r="AP51" s="58"/>
      <c r="AQ51" s="2"/>
      <c r="AR51" s="58"/>
      <c r="AS51" s="58"/>
      <c r="AT51" s="58"/>
      <c r="AU51" s="58"/>
      <c r="AV51" s="58"/>
      <c r="AW51" s="58"/>
      <c r="AX51" s="3"/>
      <c r="AY51" s="59"/>
      <c r="AZ51" s="58"/>
      <c r="BA51" s="58"/>
      <c r="BB51" s="58"/>
      <c r="BC51" s="58"/>
      <c r="BD51" s="58"/>
      <c r="BE51" s="58"/>
      <c r="BF51" s="58"/>
      <c r="BG51" s="58"/>
      <c r="BH51" s="58"/>
      <c r="BI51" s="58"/>
      <c r="BJ51" s="58"/>
      <c r="BK51" s="58"/>
      <c r="BL51" s="58"/>
      <c r="BM51" s="58"/>
    </row>
    <row r="52" spans="1:65" ht="90">
      <c r="A52" s="58" t="s">
        <v>162</v>
      </c>
      <c r="B52" s="58" t="s">
        <v>163</v>
      </c>
      <c r="C52" s="59"/>
      <c r="D52" s="58" t="s">
        <v>67</v>
      </c>
      <c r="E52" s="58" t="s">
        <v>68</v>
      </c>
      <c r="F52" s="58" t="s">
        <v>69</v>
      </c>
      <c r="G52" s="58" t="s">
        <v>164</v>
      </c>
      <c r="H52" s="58">
        <v>1337</v>
      </c>
      <c r="I52" s="58" t="s">
        <v>165</v>
      </c>
      <c r="J52" s="58" t="s">
        <v>165</v>
      </c>
      <c r="K52" s="58" t="s">
        <v>162</v>
      </c>
      <c r="L52" s="58" t="s">
        <v>72</v>
      </c>
      <c r="M52" s="58" t="s">
        <v>73</v>
      </c>
      <c r="N52" s="58" t="s">
        <v>166</v>
      </c>
      <c r="O52" s="58" t="s">
        <v>84</v>
      </c>
      <c r="P52" s="58" t="s">
        <v>76</v>
      </c>
      <c r="Q52" s="58" t="s">
        <v>85</v>
      </c>
      <c r="R52" s="59"/>
      <c r="S52" s="58" t="s">
        <v>167</v>
      </c>
      <c r="T52" s="58" t="s">
        <v>79</v>
      </c>
      <c r="U52" s="58" t="s">
        <v>80</v>
      </c>
      <c r="V52" s="58" t="s">
        <v>81</v>
      </c>
      <c r="W52" s="58" t="s">
        <v>82</v>
      </c>
      <c r="X52" s="58" t="s">
        <v>82</v>
      </c>
      <c r="Y52" s="58" t="s">
        <v>83</v>
      </c>
      <c r="Z52" s="58">
        <v>500</v>
      </c>
      <c r="AA52" s="58">
        <v>600</v>
      </c>
      <c r="AB52" s="58" t="s">
        <v>69</v>
      </c>
      <c r="AC52" s="58" t="s">
        <v>84</v>
      </c>
      <c r="AD52" s="58" t="s">
        <v>76</v>
      </c>
      <c r="AE52" s="58" t="s">
        <v>85</v>
      </c>
      <c r="AF52" s="58">
        <v>3</v>
      </c>
      <c r="AG52" s="59"/>
      <c r="AH52" s="58" t="s">
        <v>168</v>
      </c>
      <c r="AI52" s="58" t="s">
        <v>80</v>
      </c>
      <c r="AJ52" s="58" t="s">
        <v>81</v>
      </c>
      <c r="AK52" s="58" t="s">
        <v>82</v>
      </c>
      <c r="AL52" s="58" t="s">
        <v>82</v>
      </c>
      <c r="AM52" s="58" t="s">
        <v>169</v>
      </c>
      <c r="AN52" s="58" t="s">
        <v>69</v>
      </c>
      <c r="AO52" s="58" t="s">
        <v>84</v>
      </c>
      <c r="AP52" s="58" t="s">
        <v>135</v>
      </c>
      <c r="AQ52" s="58" t="s">
        <v>170</v>
      </c>
      <c r="AR52" s="58" t="s">
        <v>76</v>
      </c>
      <c r="AS52" s="58" t="s">
        <v>85</v>
      </c>
      <c r="AT52" s="58" t="s">
        <v>171</v>
      </c>
      <c r="AU52" s="58" t="s">
        <v>82</v>
      </c>
      <c r="AV52" s="58" t="s">
        <v>82</v>
      </c>
      <c r="AW52" s="58" t="s">
        <v>81</v>
      </c>
      <c r="AX52" s="3" t="s">
        <v>172</v>
      </c>
      <c r="AY52" s="59"/>
      <c r="AZ52" s="58" t="s">
        <v>97</v>
      </c>
      <c r="BA52" s="59"/>
      <c r="BB52" s="58" t="s">
        <v>95</v>
      </c>
      <c r="BC52" s="58" t="s">
        <v>124</v>
      </c>
      <c r="BD52" s="58" t="s">
        <v>97</v>
      </c>
      <c r="BE52" s="59"/>
      <c r="BF52" s="58" t="s">
        <v>97</v>
      </c>
      <c r="BG52" s="59"/>
      <c r="BH52" s="58" t="s">
        <v>95</v>
      </c>
      <c r="BI52" s="58" t="s">
        <v>125</v>
      </c>
      <c r="BJ52" s="58" t="s">
        <v>83</v>
      </c>
      <c r="BK52" s="58">
        <v>115</v>
      </c>
      <c r="BL52" s="58">
        <v>138</v>
      </c>
      <c r="BM52" s="58" t="s">
        <v>84</v>
      </c>
    </row>
    <row r="53" spans="1:65" ht="39">
      <c r="A53" s="58"/>
      <c r="B53" s="58"/>
      <c r="C53" s="59"/>
      <c r="D53" s="58"/>
      <c r="E53" s="58"/>
      <c r="F53" s="58"/>
      <c r="G53" s="58"/>
      <c r="H53" s="58"/>
      <c r="I53" s="58"/>
      <c r="J53" s="58"/>
      <c r="K53" s="58"/>
      <c r="L53" s="58"/>
      <c r="M53" s="58"/>
      <c r="N53" s="58"/>
      <c r="O53" s="58"/>
      <c r="P53" s="58"/>
      <c r="Q53" s="58"/>
      <c r="R53" s="59"/>
      <c r="S53" s="58"/>
      <c r="T53" s="58"/>
      <c r="U53" s="58"/>
      <c r="V53" s="58"/>
      <c r="W53" s="58"/>
      <c r="X53" s="58"/>
      <c r="Y53" s="58"/>
      <c r="Z53" s="58"/>
      <c r="AA53" s="58"/>
      <c r="AB53" s="58"/>
      <c r="AC53" s="58"/>
      <c r="AD53" s="58"/>
      <c r="AE53" s="58"/>
      <c r="AF53" s="58"/>
      <c r="AG53" s="59"/>
      <c r="AH53" s="58"/>
      <c r="AI53" s="58"/>
      <c r="AJ53" s="58"/>
      <c r="AK53" s="58"/>
      <c r="AL53" s="58"/>
      <c r="AM53" s="58"/>
      <c r="AN53" s="58"/>
      <c r="AO53" s="58"/>
      <c r="AP53" s="58"/>
      <c r="AQ53" s="58"/>
      <c r="AR53" s="58"/>
      <c r="AS53" s="58"/>
      <c r="AT53" s="58"/>
      <c r="AU53" s="58"/>
      <c r="AV53" s="58"/>
      <c r="AW53" s="58"/>
      <c r="AX53" s="3" t="s">
        <v>173</v>
      </c>
      <c r="AY53" s="59"/>
      <c r="AZ53" s="58"/>
      <c r="BA53" s="59"/>
      <c r="BB53" s="58"/>
      <c r="BC53" s="58"/>
      <c r="BD53" s="58"/>
      <c r="BE53" s="59"/>
      <c r="BF53" s="58"/>
      <c r="BG53" s="59"/>
      <c r="BH53" s="58"/>
      <c r="BI53" s="58"/>
      <c r="BJ53" s="58"/>
      <c r="BK53" s="58"/>
      <c r="BL53" s="58"/>
      <c r="BM53" s="58"/>
    </row>
    <row r="54" spans="1:65" ht="77.25">
      <c r="A54" s="58"/>
      <c r="B54" s="58"/>
      <c r="C54" s="59"/>
      <c r="D54" s="58"/>
      <c r="E54" s="58"/>
      <c r="F54" s="58"/>
      <c r="G54" s="58"/>
      <c r="H54" s="58"/>
      <c r="I54" s="58"/>
      <c r="J54" s="58"/>
      <c r="K54" s="58"/>
      <c r="L54" s="58"/>
      <c r="M54" s="58"/>
      <c r="N54" s="58"/>
      <c r="O54" s="58"/>
      <c r="P54" s="58"/>
      <c r="Q54" s="58"/>
      <c r="R54" s="59"/>
      <c r="S54" s="58"/>
      <c r="T54" s="58"/>
      <c r="U54" s="58"/>
      <c r="V54" s="58"/>
      <c r="W54" s="58"/>
      <c r="X54" s="58"/>
      <c r="Y54" s="58"/>
      <c r="Z54" s="58"/>
      <c r="AA54" s="58"/>
      <c r="AB54" s="58"/>
      <c r="AC54" s="58"/>
      <c r="AD54" s="58"/>
      <c r="AE54" s="58"/>
      <c r="AF54" s="58"/>
      <c r="AG54" s="59"/>
      <c r="AH54" s="58"/>
      <c r="AI54" s="58"/>
      <c r="AJ54" s="58"/>
      <c r="AK54" s="58"/>
      <c r="AL54" s="58"/>
      <c r="AM54" s="58"/>
      <c r="AN54" s="58"/>
      <c r="AO54" s="58"/>
      <c r="AP54" s="58"/>
      <c r="AQ54" s="58"/>
      <c r="AR54" s="58"/>
      <c r="AS54" s="58"/>
      <c r="AT54" s="58"/>
      <c r="AU54" s="58"/>
      <c r="AV54" s="58"/>
      <c r="AW54" s="58"/>
      <c r="AX54" s="3" t="s">
        <v>174</v>
      </c>
      <c r="AY54" s="59"/>
      <c r="AZ54" s="58"/>
      <c r="BA54" s="59"/>
      <c r="BB54" s="58"/>
      <c r="BC54" s="58"/>
      <c r="BD54" s="58"/>
      <c r="BE54" s="59"/>
      <c r="BF54" s="58"/>
      <c r="BG54" s="59"/>
      <c r="BH54" s="58"/>
      <c r="BI54" s="58"/>
      <c r="BJ54" s="58"/>
      <c r="BK54" s="58"/>
      <c r="BL54" s="58"/>
      <c r="BM54" s="58"/>
    </row>
    <row r="55" spans="1:65" ht="115.5">
      <c r="A55" s="58" t="s">
        <v>175</v>
      </c>
      <c r="B55" s="58" t="s">
        <v>101</v>
      </c>
      <c r="C55" s="59"/>
      <c r="D55" s="58" t="s">
        <v>67</v>
      </c>
      <c r="E55" s="58" t="s">
        <v>68</v>
      </c>
      <c r="F55" s="58" t="s">
        <v>69</v>
      </c>
      <c r="G55" s="58" t="s">
        <v>176</v>
      </c>
      <c r="H55" s="58">
        <v>1134</v>
      </c>
      <c r="I55" s="58" t="s">
        <v>177</v>
      </c>
      <c r="J55" s="58" t="s">
        <v>177</v>
      </c>
      <c r="K55" s="58" t="s">
        <v>175</v>
      </c>
      <c r="L55" s="58" t="s">
        <v>143</v>
      </c>
      <c r="M55" s="58" t="s">
        <v>73</v>
      </c>
      <c r="N55" s="58" t="s">
        <v>178</v>
      </c>
      <c r="O55" s="58" t="s">
        <v>84</v>
      </c>
      <c r="P55" s="58" t="s">
        <v>76</v>
      </c>
      <c r="Q55" s="58">
        <v>0</v>
      </c>
      <c r="R55" s="59"/>
      <c r="S55" s="58" t="s">
        <v>179</v>
      </c>
      <c r="T55" s="58" t="s">
        <v>79</v>
      </c>
      <c r="U55" s="58" t="s">
        <v>80</v>
      </c>
      <c r="V55" s="58" t="s">
        <v>82</v>
      </c>
      <c r="W55" s="58" t="s">
        <v>81</v>
      </c>
      <c r="X55" s="58" t="s">
        <v>82</v>
      </c>
      <c r="Y55" s="58" t="s">
        <v>83</v>
      </c>
      <c r="Z55" s="58">
        <v>104650</v>
      </c>
      <c r="AA55" s="58">
        <v>523250</v>
      </c>
      <c r="AB55" s="58" t="s">
        <v>69</v>
      </c>
      <c r="AC55" s="58" t="s">
        <v>75</v>
      </c>
      <c r="AD55" s="58" t="s">
        <v>76</v>
      </c>
      <c r="AE55" s="58">
        <v>0</v>
      </c>
      <c r="AF55" s="59"/>
      <c r="AG55" s="59"/>
      <c r="AH55" s="58" t="s">
        <v>79</v>
      </c>
      <c r="AI55" s="58" t="s">
        <v>80</v>
      </c>
      <c r="AJ55" s="58" t="s">
        <v>82</v>
      </c>
      <c r="AK55" s="58" t="s">
        <v>82</v>
      </c>
      <c r="AL55" s="58" t="s">
        <v>81</v>
      </c>
      <c r="AM55" s="58" t="s">
        <v>180</v>
      </c>
      <c r="AN55" s="58" t="s">
        <v>69</v>
      </c>
      <c r="AO55" s="58" t="s">
        <v>75</v>
      </c>
      <c r="AP55" s="58" t="s">
        <v>109</v>
      </c>
      <c r="AQ55" s="3" t="s">
        <v>181</v>
      </c>
      <c r="AR55" s="58" t="s">
        <v>76</v>
      </c>
      <c r="AS55" s="58" t="s">
        <v>85</v>
      </c>
      <c r="AT55" s="58" t="s">
        <v>184</v>
      </c>
      <c r="AU55" s="58" t="s">
        <v>81</v>
      </c>
      <c r="AV55" s="58" t="s">
        <v>81</v>
      </c>
      <c r="AW55" s="58" t="s">
        <v>82</v>
      </c>
      <c r="AX55" s="3" t="s">
        <v>185</v>
      </c>
      <c r="AY55" s="59"/>
      <c r="AZ55" s="58" t="s">
        <v>97</v>
      </c>
      <c r="BA55" s="59"/>
      <c r="BB55" s="58" t="s">
        <v>97</v>
      </c>
      <c r="BC55" s="59"/>
      <c r="BD55" s="58" t="s">
        <v>95</v>
      </c>
      <c r="BE55" s="58" t="s">
        <v>187</v>
      </c>
      <c r="BF55" s="58" t="s">
        <v>97</v>
      </c>
      <c r="BG55" s="59"/>
      <c r="BH55" s="58" t="s">
        <v>95</v>
      </c>
      <c r="BI55" s="58" t="s">
        <v>125</v>
      </c>
      <c r="BJ55" s="58" t="s">
        <v>83</v>
      </c>
      <c r="BK55" s="58">
        <v>32441</v>
      </c>
      <c r="BL55" s="58">
        <v>172264</v>
      </c>
      <c r="BM55" s="58" t="s">
        <v>75</v>
      </c>
    </row>
    <row r="56" spans="1:65" ht="128.25">
      <c r="A56" s="58"/>
      <c r="B56" s="58"/>
      <c r="C56" s="59"/>
      <c r="D56" s="58"/>
      <c r="E56" s="58"/>
      <c r="F56" s="58"/>
      <c r="G56" s="58"/>
      <c r="H56" s="58"/>
      <c r="I56" s="58"/>
      <c r="J56" s="58"/>
      <c r="K56" s="58"/>
      <c r="L56" s="58"/>
      <c r="M56" s="58"/>
      <c r="N56" s="58"/>
      <c r="O56" s="58"/>
      <c r="P56" s="58"/>
      <c r="Q56" s="58"/>
      <c r="R56" s="59"/>
      <c r="S56" s="58"/>
      <c r="T56" s="58"/>
      <c r="U56" s="58"/>
      <c r="V56" s="58"/>
      <c r="W56" s="58"/>
      <c r="X56" s="58"/>
      <c r="Y56" s="58"/>
      <c r="Z56" s="58"/>
      <c r="AA56" s="58"/>
      <c r="AB56" s="58"/>
      <c r="AC56" s="58"/>
      <c r="AD56" s="58"/>
      <c r="AE56" s="58"/>
      <c r="AF56" s="59"/>
      <c r="AG56" s="59"/>
      <c r="AH56" s="58"/>
      <c r="AI56" s="58"/>
      <c r="AJ56" s="58"/>
      <c r="AK56" s="58"/>
      <c r="AL56" s="58"/>
      <c r="AM56" s="58"/>
      <c r="AN56" s="58"/>
      <c r="AO56" s="58"/>
      <c r="AP56" s="58"/>
      <c r="AQ56" s="3" t="s">
        <v>182</v>
      </c>
      <c r="AR56" s="58"/>
      <c r="AS56" s="58"/>
      <c r="AT56" s="58"/>
      <c r="AU56" s="58"/>
      <c r="AV56" s="58"/>
      <c r="AW56" s="58"/>
      <c r="AX56" s="3" t="s">
        <v>186</v>
      </c>
      <c r="AY56" s="59"/>
      <c r="AZ56" s="58"/>
      <c r="BA56" s="59"/>
      <c r="BB56" s="58"/>
      <c r="BC56" s="59"/>
      <c r="BD56" s="58"/>
      <c r="BE56" s="58"/>
      <c r="BF56" s="58"/>
      <c r="BG56" s="59"/>
      <c r="BH56" s="58"/>
      <c r="BI56" s="58"/>
      <c r="BJ56" s="58"/>
      <c r="BK56" s="58"/>
      <c r="BL56" s="58"/>
      <c r="BM56" s="58"/>
    </row>
    <row r="57" spans="1:65" ht="64.5">
      <c r="A57" s="58"/>
      <c r="B57" s="58"/>
      <c r="C57" s="59"/>
      <c r="D57" s="58"/>
      <c r="E57" s="58"/>
      <c r="F57" s="58"/>
      <c r="G57" s="58"/>
      <c r="H57" s="58"/>
      <c r="I57" s="58"/>
      <c r="J57" s="58"/>
      <c r="K57" s="58"/>
      <c r="L57" s="58"/>
      <c r="M57" s="58"/>
      <c r="N57" s="58"/>
      <c r="O57" s="58"/>
      <c r="P57" s="58"/>
      <c r="Q57" s="58"/>
      <c r="R57" s="59"/>
      <c r="S57" s="58"/>
      <c r="T57" s="58"/>
      <c r="U57" s="58"/>
      <c r="V57" s="58"/>
      <c r="W57" s="58"/>
      <c r="X57" s="58"/>
      <c r="Y57" s="58"/>
      <c r="Z57" s="58"/>
      <c r="AA57" s="58"/>
      <c r="AB57" s="58"/>
      <c r="AC57" s="58"/>
      <c r="AD57" s="58"/>
      <c r="AE57" s="58"/>
      <c r="AF57" s="59"/>
      <c r="AG57" s="59"/>
      <c r="AH57" s="58"/>
      <c r="AI57" s="58"/>
      <c r="AJ57" s="58"/>
      <c r="AK57" s="58"/>
      <c r="AL57" s="58"/>
      <c r="AM57" s="58"/>
      <c r="AN57" s="58"/>
      <c r="AO57" s="58"/>
      <c r="AP57" s="58"/>
      <c r="AQ57" s="3" t="s">
        <v>183</v>
      </c>
      <c r="AR57" s="58"/>
      <c r="AS57" s="58"/>
      <c r="AT57" s="58"/>
      <c r="AU57" s="58"/>
      <c r="AV57" s="58"/>
      <c r="AW57" s="58"/>
      <c r="AX57" s="3"/>
      <c r="AY57" s="59"/>
      <c r="AZ57" s="58"/>
      <c r="BA57" s="59"/>
      <c r="BB57" s="58"/>
      <c r="BC57" s="59"/>
      <c r="BD57" s="58"/>
      <c r="BE57" s="58"/>
      <c r="BF57" s="58"/>
      <c r="BG57" s="59"/>
      <c r="BH57" s="58"/>
      <c r="BI57" s="58"/>
      <c r="BJ57" s="58"/>
      <c r="BK57" s="58"/>
      <c r="BL57" s="58"/>
      <c r="BM57" s="58"/>
    </row>
    <row r="58" spans="1:65" ht="115.5">
      <c r="A58" s="58" t="s">
        <v>188</v>
      </c>
      <c r="B58" s="58" t="s">
        <v>127</v>
      </c>
      <c r="C58" s="59"/>
      <c r="D58" s="58" t="s">
        <v>67</v>
      </c>
      <c r="E58" s="58" t="s">
        <v>68</v>
      </c>
      <c r="F58" s="58" t="s">
        <v>69</v>
      </c>
      <c r="G58" s="58" t="s">
        <v>189</v>
      </c>
      <c r="H58" s="58">
        <v>1203</v>
      </c>
      <c r="I58" s="58" t="s">
        <v>190</v>
      </c>
      <c r="J58" s="58" t="s">
        <v>190</v>
      </c>
      <c r="K58" s="58" t="s">
        <v>188</v>
      </c>
      <c r="L58" s="58" t="s">
        <v>131</v>
      </c>
      <c r="M58" s="58" t="s">
        <v>73</v>
      </c>
      <c r="N58" s="58" t="s">
        <v>191</v>
      </c>
      <c r="O58" s="58" t="s">
        <v>84</v>
      </c>
      <c r="P58" s="58" t="s">
        <v>76</v>
      </c>
      <c r="Q58" s="58" t="s">
        <v>85</v>
      </c>
      <c r="R58" s="59"/>
      <c r="S58" s="58" t="s">
        <v>192</v>
      </c>
      <c r="T58" s="58" t="s">
        <v>79</v>
      </c>
      <c r="U58" s="58" t="s">
        <v>80</v>
      </c>
      <c r="V58" s="58" t="s">
        <v>81</v>
      </c>
      <c r="W58" s="58" t="s">
        <v>81</v>
      </c>
      <c r="X58" s="58" t="s">
        <v>82</v>
      </c>
      <c r="Y58" s="58" t="s">
        <v>83</v>
      </c>
      <c r="Z58" s="58">
        <v>9660</v>
      </c>
      <c r="AA58" s="58">
        <v>11971</v>
      </c>
      <c r="AB58" s="58" t="s">
        <v>69</v>
      </c>
      <c r="AC58" s="58" t="s">
        <v>84</v>
      </c>
      <c r="AD58" s="58" t="s">
        <v>76</v>
      </c>
      <c r="AE58" s="58" t="s">
        <v>85</v>
      </c>
      <c r="AF58" s="58">
        <v>3</v>
      </c>
      <c r="AG58" s="59"/>
      <c r="AH58" s="58" t="s">
        <v>79</v>
      </c>
      <c r="AI58" s="58" t="s">
        <v>80</v>
      </c>
      <c r="AJ58" s="58" t="s">
        <v>82</v>
      </c>
      <c r="AK58" s="58" t="s">
        <v>81</v>
      </c>
      <c r="AL58" s="58" t="s">
        <v>81</v>
      </c>
      <c r="AM58" s="58" t="s">
        <v>193</v>
      </c>
      <c r="AN58" s="58" t="s">
        <v>69</v>
      </c>
      <c r="AO58" s="58" t="s">
        <v>84</v>
      </c>
      <c r="AP58" s="58" t="s">
        <v>135</v>
      </c>
      <c r="AQ58" s="58" t="s">
        <v>194</v>
      </c>
      <c r="AR58" s="58" t="s">
        <v>76</v>
      </c>
      <c r="AS58" s="58" t="s">
        <v>85</v>
      </c>
      <c r="AT58" s="58" t="s">
        <v>195</v>
      </c>
      <c r="AU58" s="58" t="s">
        <v>82</v>
      </c>
      <c r="AV58" s="58" t="s">
        <v>81</v>
      </c>
      <c r="AW58" s="58" t="s">
        <v>82</v>
      </c>
      <c r="AX58" s="3" t="s">
        <v>196</v>
      </c>
      <c r="AY58" s="59"/>
      <c r="AZ58" s="58" t="s">
        <v>97</v>
      </c>
      <c r="BA58" s="59"/>
      <c r="BB58" s="58" t="s">
        <v>97</v>
      </c>
      <c r="BC58" s="59"/>
      <c r="BD58" s="58" t="s">
        <v>97</v>
      </c>
      <c r="BE58" s="59"/>
      <c r="BF58" s="58" t="s">
        <v>97</v>
      </c>
      <c r="BG58" s="59"/>
      <c r="BH58" s="58" t="s">
        <v>97</v>
      </c>
      <c r="BI58" s="59"/>
      <c r="BJ58" s="58" t="s">
        <v>83</v>
      </c>
      <c r="BK58" s="59"/>
      <c r="BL58" s="59"/>
      <c r="BM58" s="59"/>
    </row>
    <row r="59" spans="1:65" ht="90">
      <c r="A59" s="58"/>
      <c r="B59" s="58"/>
      <c r="C59" s="59"/>
      <c r="D59" s="58"/>
      <c r="E59" s="58"/>
      <c r="F59" s="58"/>
      <c r="G59" s="58"/>
      <c r="H59" s="58"/>
      <c r="I59" s="58"/>
      <c r="J59" s="58"/>
      <c r="K59" s="58"/>
      <c r="L59" s="58"/>
      <c r="M59" s="58"/>
      <c r="N59" s="58"/>
      <c r="O59" s="58"/>
      <c r="P59" s="58"/>
      <c r="Q59" s="58"/>
      <c r="R59" s="59"/>
      <c r="S59" s="58"/>
      <c r="T59" s="58"/>
      <c r="U59" s="58"/>
      <c r="V59" s="58"/>
      <c r="W59" s="58"/>
      <c r="X59" s="58"/>
      <c r="Y59" s="58"/>
      <c r="Z59" s="58"/>
      <c r="AA59" s="58"/>
      <c r="AB59" s="58"/>
      <c r="AC59" s="58"/>
      <c r="AD59" s="58"/>
      <c r="AE59" s="58"/>
      <c r="AF59" s="58"/>
      <c r="AG59" s="59"/>
      <c r="AH59" s="58"/>
      <c r="AI59" s="58"/>
      <c r="AJ59" s="58"/>
      <c r="AK59" s="58"/>
      <c r="AL59" s="58"/>
      <c r="AM59" s="58"/>
      <c r="AN59" s="58"/>
      <c r="AO59" s="58"/>
      <c r="AP59" s="58"/>
      <c r="AQ59" s="58"/>
      <c r="AR59" s="58"/>
      <c r="AS59" s="58"/>
      <c r="AT59" s="58"/>
      <c r="AU59" s="58"/>
      <c r="AV59" s="58"/>
      <c r="AW59" s="58"/>
      <c r="AX59" s="3" t="s">
        <v>197</v>
      </c>
      <c r="AY59" s="59"/>
      <c r="AZ59" s="58"/>
      <c r="BA59" s="59"/>
      <c r="BB59" s="58"/>
      <c r="BC59" s="59"/>
      <c r="BD59" s="58"/>
      <c r="BE59" s="59"/>
      <c r="BF59" s="58"/>
      <c r="BG59" s="59"/>
      <c r="BH59" s="58"/>
      <c r="BI59" s="59"/>
      <c r="BJ59" s="58"/>
      <c r="BK59" s="59"/>
      <c r="BL59" s="59"/>
      <c r="BM59" s="59"/>
    </row>
    <row r="60" spans="1:65" ht="39">
      <c r="A60" s="58"/>
      <c r="B60" s="58"/>
      <c r="C60" s="59"/>
      <c r="D60" s="58"/>
      <c r="E60" s="58"/>
      <c r="F60" s="58"/>
      <c r="G60" s="58"/>
      <c r="H60" s="58"/>
      <c r="I60" s="58"/>
      <c r="J60" s="58"/>
      <c r="K60" s="58"/>
      <c r="L60" s="58"/>
      <c r="M60" s="58"/>
      <c r="N60" s="58"/>
      <c r="O60" s="58"/>
      <c r="P60" s="58"/>
      <c r="Q60" s="58"/>
      <c r="R60" s="59"/>
      <c r="S60" s="58"/>
      <c r="T60" s="58"/>
      <c r="U60" s="58"/>
      <c r="V60" s="58"/>
      <c r="W60" s="58"/>
      <c r="X60" s="58"/>
      <c r="Y60" s="58"/>
      <c r="Z60" s="58"/>
      <c r="AA60" s="58"/>
      <c r="AB60" s="58"/>
      <c r="AC60" s="58"/>
      <c r="AD60" s="58"/>
      <c r="AE60" s="58"/>
      <c r="AF60" s="58"/>
      <c r="AG60" s="59"/>
      <c r="AH60" s="58"/>
      <c r="AI60" s="58"/>
      <c r="AJ60" s="58"/>
      <c r="AK60" s="58"/>
      <c r="AL60" s="58"/>
      <c r="AM60" s="58"/>
      <c r="AN60" s="58"/>
      <c r="AO60" s="58"/>
      <c r="AP60" s="58"/>
      <c r="AQ60" s="58"/>
      <c r="AR60" s="58"/>
      <c r="AS60" s="58"/>
      <c r="AT60" s="58"/>
      <c r="AU60" s="58"/>
      <c r="AV60" s="58"/>
      <c r="AW60" s="58"/>
      <c r="AX60" s="3" t="s">
        <v>198</v>
      </c>
      <c r="AY60" s="59"/>
      <c r="AZ60" s="58"/>
      <c r="BA60" s="59"/>
      <c r="BB60" s="58"/>
      <c r="BC60" s="59"/>
      <c r="BD60" s="58"/>
      <c r="BE60" s="59"/>
      <c r="BF60" s="58"/>
      <c r="BG60" s="59"/>
      <c r="BH60" s="58"/>
      <c r="BI60" s="59"/>
      <c r="BJ60" s="58"/>
      <c r="BK60" s="59"/>
      <c r="BL60" s="59"/>
      <c r="BM60" s="59"/>
    </row>
    <row r="61" spans="1:65" ht="102.75">
      <c r="A61" s="58"/>
      <c r="B61" s="58"/>
      <c r="C61" s="59"/>
      <c r="D61" s="58"/>
      <c r="E61" s="58"/>
      <c r="F61" s="58"/>
      <c r="G61" s="58"/>
      <c r="H61" s="58"/>
      <c r="I61" s="58"/>
      <c r="J61" s="58"/>
      <c r="K61" s="58"/>
      <c r="L61" s="58"/>
      <c r="M61" s="58"/>
      <c r="N61" s="58"/>
      <c r="O61" s="58"/>
      <c r="P61" s="58"/>
      <c r="Q61" s="58"/>
      <c r="R61" s="59"/>
      <c r="S61" s="58"/>
      <c r="T61" s="58"/>
      <c r="U61" s="58"/>
      <c r="V61" s="58"/>
      <c r="W61" s="58"/>
      <c r="X61" s="58"/>
      <c r="Y61" s="58"/>
      <c r="Z61" s="58"/>
      <c r="AA61" s="58"/>
      <c r="AB61" s="58"/>
      <c r="AC61" s="58"/>
      <c r="AD61" s="58"/>
      <c r="AE61" s="58"/>
      <c r="AF61" s="58"/>
      <c r="AG61" s="59"/>
      <c r="AH61" s="58"/>
      <c r="AI61" s="58"/>
      <c r="AJ61" s="58"/>
      <c r="AK61" s="58"/>
      <c r="AL61" s="58"/>
      <c r="AM61" s="58"/>
      <c r="AN61" s="58"/>
      <c r="AO61" s="58"/>
      <c r="AP61" s="58"/>
      <c r="AQ61" s="58"/>
      <c r="AR61" s="58"/>
      <c r="AS61" s="58"/>
      <c r="AT61" s="58"/>
      <c r="AU61" s="58"/>
      <c r="AV61" s="58"/>
      <c r="AW61" s="58"/>
      <c r="AX61" s="3" t="s">
        <v>199</v>
      </c>
      <c r="AY61" s="59"/>
      <c r="AZ61" s="58"/>
      <c r="BA61" s="59"/>
      <c r="BB61" s="58"/>
      <c r="BC61" s="59"/>
      <c r="BD61" s="58"/>
      <c r="BE61" s="59"/>
      <c r="BF61" s="58"/>
      <c r="BG61" s="59"/>
      <c r="BH61" s="58"/>
      <c r="BI61" s="59"/>
      <c r="BJ61" s="58"/>
      <c r="BK61" s="59"/>
      <c r="BL61" s="59"/>
      <c r="BM61" s="59"/>
    </row>
    <row r="62" spans="1:65" ht="90">
      <c r="A62" s="58" t="s">
        <v>200</v>
      </c>
      <c r="B62" s="58" t="s">
        <v>163</v>
      </c>
      <c r="C62" s="59"/>
      <c r="D62" s="58" t="s">
        <v>67</v>
      </c>
      <c r="E62" s="58" t="s">
        <v>68</v>
      </c>
      <c r="F62" s="58" t="s">
        <v>69</v>
      </c>
      <c r="G62" s="58" t="s">
        <v>201</v>
      </c>
      <c r="H62" s="58">
        <v>1357</v>
      </c>
      <c r="I62" s="58" t="s">
        <v>202</v>
      </c>
      <c r="J62" s="58" t="s">
        <v>202</v>
      </c>
      <c r="K62" s="58" t="s">
        <v>200</v>
      </c>
      <c r="L62" s="58" t="s">
        <v>72</v>
      </c>
      <c r="M62" s="58" t="s">
        <v>73</v>
      </c>
      <c r="N62" s="58" t="s">
        <v>203</v>
      </c>
      <c r="O62" s="58" t="s">
        <v>84</v>
      </c>
      <c r="P62" s="58" t="s">
        <v>76</v>
      </c>
      <c r="Q62" s="58" t="s">
        <v>85</v>
      </c>
      <c r="R62" s="59"/>
      <c r="S62" s="58" t="s">
        <v>204</v>
      </c>
      <c r="T62" s="58" t="s">
        <v>107</v>
      </c>
      <c r="U62" s="58" t="s">
        <v>80</v>
      </c>
      <c r="V62" s="58" t="s">
        <v>81</v>
      </c>
      <c r="W62" s="58" t="s">
        <v>81</v>
      </c>
      <c r="X62" s="58" t="s">
        <v>81</v>
      </c>
      <c r="Y62" s="58" t="s">
        <v>83</v>
      </c>
      <c r="Z62" s="58">
        <v>350</v>
      </c>
      <c r="AA62" s="58">
        <v>500</v>
      </c>
      <c r="AB62" s="58" t="s">
        <v>69</v>
      </c>
      <c r="AC62" s="58" t="s">
        <v>84</v>
      </c>
      <c r="AD62" s="58" t="s">
        <v>76</v>
      </c>
      <c r="AE62" s="58" t="s">
        <v>85</v>
      </c>
      <c r="AF62" s="58">
        <v>3</v>
      </c>
      <c r="AG62" s="59"/>
      <c r="AH62" s="58" t="s">
        <v>107</v>
      </c>
      <c r="AI62" s="58" t="s">
        <v>80</v>
      </c>
      <c r="AJ62" s="58" t="s">
        <v>81</v>
      </c>
      <c r="AK62" s="58" t="s">
        <v>82</v>
      </c>
      <c r="AL62" s="58" t="s">
        <v>82</v>
      </c>
      <c r="AM62" s="58" t="s">
        <v>205</v>
      </c>
      <c r="AN62" s="58" t="s">
        <v>69</v>
      </c>
      <c r="AO62" s="58" t="s">
        <v>75</v>
      </c>
      <c r="AP62" s="58" t="s">
        <v>135</v>
      </c>
      <c r="AQ62" s="58" t="s">
        <v>206</v>
      </c>
      <c r="AR62" s="58" t="s">
        <v>76</v>
      </c>
      <c r="AS62" s="58" t="s">
        <v>85</v>
      </c>
      <c r="AT62" s="58" t="s">
        <v>207</v>
      </c>
      <c r="AU62" s="58" t="s">
        <v>82</v>
      </c>
      <c r="AV62" s="58" t="s">
        <v>82</v>
      </c>
      <c r="AW62" s="58" t="s">
        <v>81</v>
      </c>
      <c r="AX62" s="3" t="s">
        <v>208</v>
      </c>
      <c r="AY62" s="59"/>
      <c r="AZ62" s="58" t="s">
        <v>123</v>
      </c>
      <c r="BA62" s="58" t="s">
        <v>124</v>
      </c>
      <c r="BB62" s="58" t="s">
        <v>123</v>
      </c>
      <c r="BC62" s="58" t="s">
        <v>124</v>
      </c>
      <c r="BD62" s="58" t="s">
        <v>97</v>
      </c>
      <c r="BE62" s="59"/>
      <c r="BF62" s="58" t="s">
        <v>123</v>
      </c>
      <c r="BG62" s="58" t="s">
        <v>124</v>
      </c>
      <c r="BH62" s="58" t="s">
        <v>123</v>
      </c>
      <c r="BI62" s="58" t="s">
        <v>125</v>
      </c>
      <c r="BJ62" s="58" t="s">
        <v>83</v>
      </c>
      <c r="BK62" s="59"/>
      <c r="BL62" s="59"/>
      <c r="BM62" s="59"/>
    </row>
    <row r="63" spans="1:65" ht="39">
      <c r="A63" s="58"/>
      <c r="B63" s="58"/>
      <c r="C63" s="59"/>
      <c r="D63" s="58"/>
      <c r="E63" s="58"/>
      <c r="F63" s="58"/>
      <c r="G63" s="58"/>
      <c r="H63" s="58"/>
      <c r="I63" s="58"/>
      <c r="J63" s="58"/>
      <c r="K63" s="58"/>
      <c r="L63" s="58"/>
      <c r="M63" s="58"/>
      <c r="N63" s="58"/>
      <c r="O63" s="58"/>
      <c r="P63" s="58"/>
      <c r="Q63" s="58"/>
      <c r="R63" s="59"/>
      <c r="S63" s="58"/>
      <c r="T63" s="58"/>
      <c r="U63" s="58"/>
      <c r="V63" s="58"/>
      <c r="W63" s="58"/>
      <c r="X63" s="58"/>
      <c r="Y63" s="58"/>
      <c r="Z63" s="58"/>
      <c r="AA63" s="58"/>
      <c r="AB63" s="58"/>
      <c r="AC63" s="58"/>
      <c r="AD63" s="58"/>
      <c r="AE63" s="58"/>
      <c r="AF63" s="58"/>
      <c r="AG63" s="59"/>
      <c r="AH63" s="58"/>
      <c r="AI63" s="58"/>
      <c r="AJ63" s="58"/>
      <c r="AK63" s="58"/>
      <c r="AL63" s="58"/>
      <c r="AM63" s="58"/>
      <c r="AN63" s="58"/>
      <c r="AO63" s="58"/>
      <c r="AP63" s="58"/>
      <c r="AQ63" s="58"/>
      <c r="AR63" s="58"/>
      <c r="AS63" s="58"/>
      <c r="AT63" s="58"/>
      <c r="AU63" s="58"/>
      <c r="AV63" s="58"/>
      <c r="AW63" s="58"/>
      <c r="AX63" s="3" t="s">
        <v>209</v>
      </c>
      <c r="AY63" s="59"/>
      <c r="AZ63" s="58"/>
      <c r="BA63" s="58"/>
      <c r="BB63" s="58"/>
      <c r="BC63" s="58"/>
      <c r="BD63" s="58"/>
      <c r="BE63" s="59"/>
      <c r="BF63" s="58"/>
      <c r="BG63" s="58"/>
      <c r="BH63" s="58"/>
      <c r="BI63" s="58"/>
      <c r="BJ63" s="58"/>
      <c r="BK63" s="59"/>
      <c r="BL63" s="59"/>
      <c r="BM63" s="59"/>
    </row>
    <row r="64" spans="1:65" ht="77.25">
      <c r="A64" s="58"/>
      <c r="B64" s="58"/>
      <c r="C64" s="59"/>
      <c r="D64" s="58"/>
      <c r="E64" s="58"/>
      <c r="F64" s="58"/>
      <c r="G64" s="58"/>
      <c r="H64" s="58"/>
      <c r="I64" s="58"/>
      <c r="J64" s="58"/>
      <c r="K64" s="58"/>
      <c r="L64" s="58"/>
      <c r="M64" s="58"/>
      <c r="N64" s="58"/>
      <c r="O64" s="58"/>
      <c r="P64" s="58"/>
      <c r="Q64" s="58"/>
      <c r="R64" s="59"/>
      <c r="S64" s="58"/>
      <c r="T64" s="58"/>
      <c r="U64" s="58"/>
      <c r="V64" s="58"/>
      <c r="W64" s="58"/>
      <c r="X64" s="58"/>
      <c r="Y64" s="58"/>
      <c r="Z64" s="58"/>
      <c r="AA64" s="58"/>
      <c r="AB64" s="58"/>
      <c r="AC64" s="58"/>
      <c r="AD64" s="58"/>
      <c r="AE64" s="58"/>
      <c r="AF64" s="58"/>
      <c r="AG64" s="59"/>
      <c r="AH64" s="58"/>
      <c r="AI64" s="58"/>
      <c r="AJ64" s="58"/>
      <c r="AK64" s="58"/>
      <c r="AL64" s="58"/>
      <c r="AM64" s="58"/>
      <c r="AN64" s="58"/>
      <c r="AO64" s="58"/>
      <c r="AP64" s="58"/>
      <c r="AQ64" s="58"/>
      <c r="AR64" s="58"/>
      <c r="AS64" s="58"/>
      <c r="AT64" s="58"/>
      <c r="AU64" s="58"/>
      <c r="AV64" s="58"/>
      <c r="AW64" s="58"/>
      <c r="AX64" s="3" t="s">
        <v>210</v>
      </c>
      <c r="AY64" s="59"/>
      <c r="AZ64" s="58"/>
      <c r="BA64" s="58"/>
      <c r="BB64" s="58"/>
      <c r="BC64" s="58"/>
      <c r="BD64" s="58"/>
      <c r="BE64" s="59"/>
      <c r="BF64" s="58"/>
      <c r="BG64" s="58"/>
      <c r="BH64" s="58"/>
      <c r="BI64" s="58"/>
      <c r="BJ64" s="58"/>
      <c r="BK64" s="59"/>
      <c r="BL64" s="59"/>
      <c r="BM64" s="59"/>
    </row>
    <row r="65" spans="1:65" ht="128.25">
      <c r="A65" s="58"/>
      <c r="B65" s="58"/>
      <c r="C65" s="59"/>
      <c r="D65" s="58"/>
      <c r="E65" s="58"/>
      <c r="F65" s="58"/>
      <c r="G65" s="58"/>
      <c r="H65" s="58"/>
      <c r="I65" s="58"/>
      <c r="J65" s="58"/>
      <c r="K65" s="58"/>
      <c r="L65" s="58"/>
      <c r="M65" s="58"/>
      <c r="N65" s="58"/>
      <c r="O65" s="58"/>
      <c r="P65" s="58"/>
      <c r="Q65" s="58"/>
      <c r="R65" s="59"/>
      <c r="S65" s="58"/>
      <c r="T65" s="58"/>
      <c r="U65" s="58"/>
      <c r="V65" s="58"/>
      <c r="W65" s="58"/>
      <c r="X65" s="58"/>
      <c r="Y65" s="58"/>
      <c r="Z65" s="58"/>
      <c r="AA65" s="58"/>
      <c r="AB65" s="58"/>
      <c r="AC65" s="58"/>
      <c r="AD65" s="58"/>
      <c r="AE65" s="58"/>
      <c r="AF65" s="58"/>
      <c r="AG65" s="59"/>
      <c r="AH65" s="58"/>
      <c r="AI65" s="58"/>
      <c r="AJ65" s="58"/>
      <c r="AK65" s="58"/>
      <c r="AL65" s="58"/>
      <c r="AM65" s="58"/>
      <c r="AN65" s="58"/>
      <c r="AO65" s="58"/>
      <c r="AP65" s="58"/>
      <c r="AQ65" s="58"/>
      <c r="AR65" s="58"/>
      <c r="AS65" s="58"/>
      <c r="AT65" s="58"/>
      <c r="AU65" s="58"/>
      <c r="AV65" s="58"/>
      <c r="AW65" s="58"/>
      <c r="AX65" s="3" t="s">
        <v>211</v>
      </c>
      <c r="AY65" s="59"/>
      <c r="AZ65" s="58"/>
      <c r="BA65" s="58"/>
      <c r="BB65" s="58"/>
      <c r="BC65" s="58"/>
      <c r="BD65" s="58"/>
      <c r="BE65" s="59"/>
      <c r="BF65" s="58"/>
      <c r="BG65" s="58"/>
      <c r="BH65" s="58"/>
      <c r="BI65" s="58"/>
      <c r="BJ65" s="58"/>
      <c r="BK65" s="59"/>
      <c r="BL65" s="59"/>
      <c r="BM65" s="59"/>
    </row>
    <row r="66" spans="1:65" ht="90">
      <c r="A66" s="58"/>
      <c r="B66" s="58"/>
      <c r="C66" s="59"/>
      <c r="D66" s="58"/>
      <c r="E66" s="58"/>
      <c r="F66" s="58"/>
      <c r="G66" s="58"/>
      <c r="H66" s="58"/>
      <c r="I66" s="58"/>
      <c r="J66" s="58"/>
      <c r="K66" s="58"/>
      <c r="L66" s="58"/>
      <c r="M66" s="58"/>
      <c r="N66" s="58"/>
      <c r="O66" s="58"/>
      <c r="P66" s="58"/>
      <c r="Q66" s="58"/>
      <c r="R66" s="59"/>
      <c r="S66" s="58"/>
      <c r="T66" s="58"/>
      <c r="U66" s="58"/>
      <c r="V66" s="58"/>
      <c r="W66" s="58"/>
      <c r="X66" s="58"/>
      <c r="Y66" s="58"/>
      <c r="Z66" s="58"/>
      <c r="AA66" s="58"/>
      <c r="AB66" s="58"/>
      <c r="AC66" s="58"/>
      <c r="AD66" s="58"/>
      <c r="AE66" s="58"/>
      <c r="AF66" s="58"/>
      <c r="AG66" s="59"/>
      <c r="AH66" s="58"/>
      <c r="AI66" s="58"/>
      <c r="AJ66" s="58"/>
      <c r="AK66" s="58"/>
      <c r="AL66" s="58"/>
      <c r="AM66" s="58"/>
      <c r="AN66" s="58"/>
      <c r="AO66" s="58"/>
      <c r="AP66" s="58"/>
      <c r="AQ66" s="58"/>
      <c r="AR66" s="58"/>
      <c r="AS66" s="58"/>
      <c r="AT66" s="58"/>
      <c r="AU66" s="58"/>
      <c r="AV66" s="58"/>
      <c r="AW66" s="58"/>
      <c r="AX66" s="3" t="s">
        <v>212</v>
      </c>
      <c r="AY66" s="59"/>
      <c r="AZ66" s="58"/>
      <c r="BA66" s="58"/>
      <c r="BB66" s="58"/>
      <c r="BC66" s="58"/>
      <c r="BD66" s="58"/>
      <c r="BE66" s="59"/>
      <c r="BF66" s="58"/>
      <c r="BG66" s="58"/>
      <c r="BH66" s="58"/>
      <c r="BI66" s="58"/>
      <c r="BJ66" s="58"/>
      <c r="BK66" s="59"/>
      <c r="BL66" s="59"/>
      <c r="BM66" s="59"/>
    </row>
    <row r="67" spans="1:65" ht="141">
      <c r="A67" s="58" t="s">
        <v>213</v>
      </c>
      <c r="B67" s="58" t="s">
        <v>66</v>
      </c>
      <c r="C67" s="59"/>
      <c r="D67" s="58" t="s">
        <v>67</v>
      </c>
      <c r="E67" s="58" t="s">
        <v>68</v>
      </c>
      <c r="F67" s="58" t="s">
        <v>69</v>
      </c>
      <c r="G67" s="58" t="s">
        <v>214</v>
      </c>
      <c r="H67" s="58">
        <v>1331</v>
      </c>
      <c r="I67" s="58" t="s">
        <v>215</v>
      </c>
      <c r="J67" s="58" t="s">
        <v>215</v>
      </c>
      <c r="K67" s="58" t="s">
        <v>213</v>
      </c>
      <c r="L67" s="58" t="s">
        <v>72</v>
      </c>
      <c r="M67" s="58" t="s">
        <v>73</v>
      </c>
      <c r="N67" s="58" t="s">
        <v>216</v>
      </c>
      <c r="O67" s="58" t="s">
        <v>84</v>
      </c>
      <c r="P67" s="58" t="s">
        <v>76</v>
      </c>
      <c r="Q67" s="58" t="s">
        <v>90</v>
      </c>
      <c r="R67" s="59"/>
      <c r="S67" s="58" t="s">
        <v>217</v>
      </c>
      <c r="T67" s="58" t="s">
        <v>79</v>
      </c>
      <c r="U67" s="58" t="s">
        <v>80</v>
      </c>
      <c r="V67" s="58" t="s">
        <v>82</v>
      </c>
      <c r="W67" s="58" t="s">
        <v>82</v>
      </c>
      <c r="X67" s="58" t="s">
        <v>82</v>
      </c>
      <c r="Y67" s="58" t="s">
        <v>83</v>
      </c>
      <c r="Z67" s="58">
        <v>50</v>
      </c>
      <c r="AA67" s="58">
        <v>100</v>
      </c>
      <c r="AB67" s="58" t="s">
        <v>69</v>
      </c>
      <c r="AC67" s="58" t="s">
        <v>84</v>
      </c>
      <c r="AD67" s="58" t="s">
        <v>76</v>
      </c>
      <c r="AE67" s="58" t="s">
        <v>85</v>
      </c>
      <c r="AF67" s="58">
        <v>1</v>
      </c>
      <c r="AG67" s="59"/>
      <c r="AH67" s="58" t="s">
        <v>107</v>
      </c>
      <c r="AI67" s="58" t="s">
        <v>80</v>
      </c>
      <c r="AJ67" s="58" t="s">
        <v>81</v>
      </c>
      <c r="AK67" s="58" t="s">
        <v>82</v>
      </c>
      <c r="AL67" s="58" t="s">
        <v>82</v>
      </c>
      <c r="AM67" s="58" t="s">
        <v>218</v>
      </c>
      <c r="AN67" s="58" t="s">
        <v>69</v>
      </c>
      <c r="AO67" s="58" t="s">
        <v>84</v>
      </c>
      <c r="AP67" s="58" t="s">
        <v>88</v>
      </c>
      <c r="AQ67" s="58" t="s">
        <v>219</v>
      </c>
      <c r="AR67" s="58" t="s">
        <v>76</v>
      </c>
      <c r="AS67" s="58" t="s">
        <v>85</v>
      </c>
      <c r="AT67" s="58" t="s">
        <v>220</v>
      </c>
      <c r="AU67" s="58" t="s">
        <v>82</v>
      </c>
      <c r="AV67" s="58" t="s">
        <v>82</v>
      </c>
      <c r="AW67" s="58" t="s">
        <v>81</v>
      </c>
      <c r="AX67" s="3" t="s">
        <v>221</v>
      </c>
      <c r="AY67" s="59"/>
      <c r="AZ67" s="58" t="s">
        <v>98</v>
      </c>
      <c r="BA67" s="59"/>
      <c r="BB67" s="58" t="s">
        <v>123</v>
      </c>
      <c r="BC67" s="58" t="s">
        <v>124</v>
      </c>
      <c r="BD67" s="58" t="s">
        <v>98</v>
      </c>
      <c r="BE67" s="59"/>
      <c r="BF67" s="58" t="s">
        <v>123</v>
      </c>
      <c r="BG67" s="58" t="s">
        <v>124</v>
      </c>
      <c r="BH67" s="58" t="s">
        <v>123</v>
      </c>
      <c r="BI67" s="58" t="s">
        <v>125</v>
      </c>
      <c r="BJ67" s="58" t="s">
        <v>83</v>
      </c>
      <c r="BK67" s="59"/>
      <c r="BL67" s="59"/>
      <c r="BM67" s="59"/>
    </row>
    <row r="68" spans="1:65" ht="192">
      <c r="A68" s="58"/>
      <c r="B68" s="58"/>
      <c r="C68" s="59"/>
      <c r="D68" s="58"/>
      <c r="E68" s="58"/>
      <c r="F68" s="58"/>
      <c r="G68" s="58"/>
      <c r="H68" s="58"/>
      <c r="I68" s="58"/>
      <c r="J68" s="58"/>
      <c r="K68" s="58"/>
      <c r="L68" s="58"/>
      <c r="M68" s="58"/>
      <c r="N68" s="58"/>
      <c r="O68" s="58"/>
      <c r="P68" s="58"/>
      <c r="Q68" s="58"/>
      <c r="R68" s="59"/>
      <c r="S68" s="58"/>
      <c r="T68" s="58"/>
      <c r="U68" s="58"/>
      <c r="V68" s="58"/>
      <c r="W68" s="58"/>
      <c r="X68" s="58"/>
      <c r="Y68" s="58"/>
      <c r="Z68" s="58"/>
      <c r="AA68" s="58"/>
      <c r="AB68" s="58"/>
      <c r="AC68" s="58"/>
      <c r="AD68" s="58"/>
      <c r="AE68" s="58"/>
      <c r="AF68" s="58"/>
      <c r="AG68" s="59"/>
      <c r="AH68" s="58"/>
      <c r="AI68" s="58"/>
      <c r="AJ68" s="58"/>
      <c r="AK68" s="58"/>
      <c r="AL68" s="58"/>
      <c r="AM68" s="58"/>
      <c r="AN68" s="58"/>
      <c r="AO68" s="58"/>
      <c r="AP68" s="58"/>
      <c r="AQ68" s="58"/>
      <c r="AR68" s="58"/>
      <c r="AS68" s="58"/>
      <c r="AT68" s="58"/>
      <c r="AU68" s="58"/>
      <c r="AV68" s="58"/>
      <c r="AW68" s="58"/>
      <c r="AX68" s="3" t="s">
        <v>222</v>
      </c>
      <c r="AY68" s="59"/>
      <c r="AZ68" s="58"/>
      <c r="BA68" s="59"/>
      <c r="BB68" s="58"/>
      <c r="BC68" s="58"/>
      <c r="BD68" s="58"/>
      <c r="BE68" s="59"/>
      <c r="BF68" s="58"/>
      <c r="BG68" s="58"/>
      <c r="BH68" s="58"/>
      <c r="BI68" s="58"/>
      <c r="BJ68" s="58"/>
      <c r="BK68" s="59"/>
      <c r="BL68" s="59"/>
      <c r="BM68" s="59"/>
    </row>
    <row r="69" spans="1:65" ht="102.75">
      <c r="A69" s="58"/>
      <c r="B69" s="58"/>
      <c r="C69" s="59"/>
      <c r="D69" s="58"/>
      <c r="E69" s="58"/>
      <c r="F69" s="58"/>
      <c r="G69" s="58"/>
      <c r="H69" s="58"/>
      <c r="I69" s="58"/>
      <c r="J69" s="58"/>
      <c r="K69" s="58"/>
      <c r="L69" s="58"/>
      <c r="M69" s="58"/>
      <c r="N69" s="58"/>
      <c r="O69" s="58"/>
      <c r="P69" s="58"/>
      <c r="Q69" s="58"/>
      <c r="R69" s="59"/>
      <c r="S69" s="58"/>
      <c r="T69" s="58"/>
      <c r="U69" s="58"/>
      <c r="V69" s="58"/>
      <c r="W69" s="58"/>
      <c r="X69" s="58"/>
      <c r="Y69" s="58"/>
      <c r="Z69" s="58"/>
      <c r="AA69" s="58"/>
      <c r="AB69" s="58"/>
      <c r="AC69" s="58"/>
      <c r="AD69" s="58"/>
      <c r="AE69" s="58"/>
      <c r="AF69" s="58"/>
      <c r="AG69" s="59"/>
      <c r="AH69" s="58"/>
      <c r="AI69" s="58"/>
      <c r="AJ69" s="58"/>
      <c r="AK69" s="58"/>
      <c r="AL69" s="58"/>
      <c r="AM69" s="58"/>
      <c r="AN69" s="58"/>
      <c r="AO69" s="58"/>
      <c r="AP69" s="58"/>
      <c r="AQ69" s="58"/>
      <c r="AR69" s="58"/>
      <c r="AS69" s="58"/>
      <c r="AT69" s="58"/>
      <c r="AU69" s="58"/>
      <c r="AV69" s="58"/>
      <c r="AW69" s="58"/>
      <c r="AX69" s="3" t="s">
        <v>223</v>
      </c>
      <c r="AY69" s="59"/>
      <c r="AZ69" s="58"/>
      <c r="BA69" s="59"/>
      <c r="BB69" s="58"/>
      <c r="BC69" s="58"/>
      <c r="BD69" s="58"/>
      <c r="BE69" s="59"/>
      <c r="BF69" s="58"/>
      <c r="BG69" s="58"/>
      <c r="BH69" s="58"/>
      <c r="BI69" s="58"/>
      <c r="BJ69" s="58"/>
      <c r="BK69" s="59"/>
      <c r="BL69" s="59"/>
      <c r="BM69" s="59"/>
    </row>
    <row r="70" spans="1:65" ht="90">
      <c r="A70" s="58"/>
      <c r="B70" s="58"/>
      <c r="C70" s="59"/>
      <c r="D70" s="58"/>
      <c r="E70" s="58"/>
      <c r="F70" s="58"/>
      <c r="G70" s="58"/>
      <c r="H70" s="58"/>
      <c r="I70" s="58"/>
      <c r="J70" s="58"/>
      <c r="K70" s="58"/>
      <c r="L70" s="58"/>
      <c r="M70" s="58"/>
      <c r="N70" s="58"/>
      <c r="O70" s="58"/>
      <c r="P70" s="58"/>
      <c r="Q70" s="58"/>
      <c r="R70" s="59"/>
      <c r="S70" s="58"/>
      <c r="T70" s="58"/>
      <c r="U70" s="58"/>
      <c r="V70" s="58"/>
      <c r="W70" s="58"/>
      <c r="X70" s="58"/>
      <c r="Y70" s="58"/>
      <c r="Z70" s="58"/>
      <c r="AA70" s="58"/>
      <c r="AB70" s="58"/>
      <c r="AC70" s="58"/>
      <c r="AD70" s="58"/>
      <c r="AE70" s="58"/>
      <c r="AF70" s="58"/>
      <c r="AG70" s="59"/>
      <c r="AH70" s="58"/>
      <c r="AI70" s="58"/>
      <c r="AJ70" s="58"/>
      <c r="AK70" s="58"/>
      <c r="AL70" s="58"/>
      <c r="AM70" s="58"/>
      <c r="AN70" s="58"/>
      <c r="AO70" s="58"/>
      <c r="AP70" s="58"/>
      <c r="AQ70" s="58"/>
      <c r="AR70" s="58"/>
      <c r="AS70" s="58"/>
      <c r="AT70" s="58"/>
      <c r="AU70" s="58"/>
      <c r="AV70" s="58"/>
      <c r="AW70" s="58"/>
      <c r="AX70" s="3" t="s">
        <v>212</v>
      </c>
      <c r="AY70" s="59"/>
      <c r="AZ70" s="58"/>
      <c r="BA70" s="59"/>
      <c r="BB70" s="58"/>
      <c r="BC70" s="58"/>
      <c r="BD70" s="58"/>
      <c r="BE70" s="59"/>
      <c r="BF70" s="58"/>
      <c r="BG70" s="58"/>
      <c r="BH70" s="58"/>
      <c r="BI70" s="58"/>
      <c r="BJ70" s="58"/>
      <c r="BK70" s="59"/>
      <c r="BL70" s="59"/>
      <c r="BM70" s="59"/>
    </row>
    <row r="71" spans="1:65" ht="153.75">
      <c r="A71" s="58" t="s">
        <v>224</v>
      </c>
      <c r="B71" s="58" t="s">
        <v>66</v>
      </c>
      <c r="C71" s="59"/>
      <c r="D71" s="58" t="s">
        <v>67</v>
      </c>
      <c r="E71" s="58" t="s">
        <v>68</v>
      </c>
      <c r="F71" s="58" t="s">
        <v>69</v>
      </c>
      <c r="G71" s="58" t="s">
        <v>225</v>
      </c>
      <c r="H71" s="58">
        <v>1320</v>
      </c>
      <c r="I71" s="58" t="s">
        <v>226</v>
      </c>
      <c r="J71" s="58" t="s">
        <v>226</v>
      </c>
      <c r="K71" s="58" t="s">
        <v>224</v>
      </c>
      <c r="L71" s="58" t="s">
        <v>72</v>
      </c>
      <c r="M71" s="58" t="s">
        <v>73</v>
      </c>
      <c r="N71" s="58" t="s">
        <v>227</v>
      </c>
      <c r="O71" s="58" t="s">
        <v>84</v>
      </c>
      <c r="P71" s="58" t="s">
        <v>76</v>
      </c>
      <c r="Q71" s="58" t="s">
        <v>90</v>
      </c>
      <c r="R71" s="59"/>
      <c r="S71" s="58" t="s">
        <v>228</v>
      </c>
      <c r="T71" s="58" t="s">
        <v>107</v>
      </c>
      <c r="U71" s="58" t="s">
        <v>80</v>
      </c>
      <c r="V71" s="58" t="s">
        <v>82</v>
      </c>
      <c r="W71" s="58" t="s">
        <v>81</v>
      </c>
      <c r="X71" s="58" t="s">
        <v>81</v>
      </c>
      <c r="Y71" s="58" t="s">
        <v>83</v>
      </c>
      <c r="Z71" s="58">
        <v>50</v>
      </c>
      <c r="AA71" s="58">
        <v>125</v>
      </c>
      <c r="AB71" s="58" t="s">
        <v>69</v>
      </c>
      <c r="AC71" s="58" t="s">
        <v>84</v>
      </c>
      <c r="AD71" s="58" t="s">
        <v>76</v>
      </c>
      <c r="AE71" s="58" t="s">
        <v>90</v>
      </c>
      <c r="AF71" s="58">
        <v>3</v>
      </c>
      <c r="AG71" s="59"/>
      <c r="AH71" s="58" t="s">
        <v>107</v>
      </c>
      <c r="AI71" s="58" t="s">
        <v>80</v>
      </c>
      <c r="AJ71" s="58" t="s">
        <v>82</v>
      </c>
      <c r="AK71" s="58" t="s">
        <v>81</v>
      </c>
      <c r="AL71" s="58" t="s">
        <v>81</v>
      </c>
      <c r="AM71" s="58" t="s">
        <v>229</v>
      </c>
      <c r="AN71" s="58" t="s">
        <v>69</v>
      </c>
      <c r="AO71" s="58" t="s">
        <v>75</v>
      </c>
      <c r="AP71" s="58" t="s">
        <v>88</v>
      </c>
      <c r="AQ71" s="58" t="s">
        <v>230</v>
      </c>
      <c r="AR71" s="58" t="s">
        <v>76</v>
      </c>
      <c r="AS71" s="58" t="s">
        <v>85</v>
      </c>
      <c r="AT71" s="58" t="s">
        <v>231</v>
      </c>
      <c r="AU71" s="58" t="s">
        <v>82</v>
      </c>
      <c r="AV71" s="58" t="s">
        <v>82</v>
      </c>
      <c r="AW71" s="58" t="s">
        <v>81</v>
      </c>
      <c r="AX71" s="3" t="s">
        <v>232</v>
      </c>
      <c r="AY71" s="59"/>
      <c r="AZ71" s="58" t="s">
        <v>123</v>
      </c>
      <c r="BA71" s="58" t="s">
        <v>124</v>
      </c>
      <c r="BB71" s="58" t="s">
        <v>123</v>
      </c>
      <c r="BC71" s="58" t="s">
        <v>124</v>
      </c>
      <c r="BD71" s="58" t="s">
        <v>123</v>
      </c>
      <c r="BE71" s="58" t="s">
        <v>124</v>
      </c>
      <c r="BF71" s="58" t="s">
        <v>123</v>
      </c>
      <c r="BG71" s="58" t="s">
        <v>124</v>
      </c>
      <c r="BH71" s="58" t="s">
        <v>123</v>
      </c>
      <c r="BI71" s="58" t="s">
        <v>125</v>
      </c>
      <c r="BJ71" s="58" t="s">
        <v>83</v>
      </c>
      <c r="BK71" s="59"/>
      <c r="BL71" s="59"/>
      <c r="BM71" s="59"/>
    </row>
    <row r="72" spans="1:65" ht="77.25">
      <c r="A72" s="58"/>
      <c r="B72" s="58"/>
      <c r="C72" s="59"/>
      <c r="D72" s="58"/>
      <c r="E72" s="58"/>
      <c r="F72" s="58"/>
      <c r="G72" s="58"/>
      <c r="H72" s="58"/>
      <c r="I72" s="58"/>
      <c r="J72" s="58"/>
      <c r="K72" s="58"/>
      <c r="L72" s="58"/>
      <c r="M72" s="58"/>
      <c r="N72" s="58"/>
      <c r="O72" s="58"/>
      <c r="P72" s="58"/>
      <c r="Q72" s="58"/>
      <c r="R72" s="59"/>
      <c r="S72" s="58"/>
      <c r="T72" s="58"/>
      <c r="U72" s="58"/>
      <c r="V72" s="58"/>
      <c r="W72" s="58"/>
      <c r="X72" s="58"/>
      <c r="Y72" s="58"/>
      <c r="Z72" s="58"/>
      <c r="AA72" s="58"/>
      <c r="AB72" s="58"/>
      <c r="AC72" s="58"/>
      <c r="AD72" s="58"/>
      <c r="AE72" s="58"/>
      <c r="AF72" s="58"/>
      <c r="AG72" s="59"/>
      <c r="AH72" s="58"/>
      <c r="AI72" s="58"/>
      <c r="AJ72" s="58"/>
      <c r="AK72" s="58"/>
      <c r="AL72" s="58"/>
      <c r="AM72" s="58"/>
      <c r="AN72" s="58"/>
      <c r="AO72" s="58"/>
      <c r="AP72" s="58"/>
      <c r="AQ72" s="58"/>
      <c r="AR72" s="58"/>
      <c r="AS72" s="58"/>
      <c r="AT72" s="58"/>
      <c r="AU72" s="58"/>
      <c r="AV72" s="58"/>
      <c r="AW72" s="58"/>
      <c r="AX72" s="3" t="s">
        <v>233</v>
      </c>
      <c r="AY72" s="59"/>
      <c r="AZ72" s="58"/>
      <c r="BA72" s="58"/>
      <c r="BB72" s="58"/>
      <c r="BC72" s="58"/>
      <c r="BD72" s="58"/>
      <c r="BE72" s="58"/>
      <c r="BF72" s="58"/>
      <c r="BG72" s="58"/>
      <c r="BH72" s="58"/>
      <c r="BI72" s="58"/>
      <c r="BJ72" s="58"/>
      <c r="BK72" s="59"/>
      <c r="BL72" s="59"/>
      <c r="BM72" s="59"/>
    </row>
    <row r="73" spans="1:65" ht="77.25">
      <c r="A73" s="58"/>
      <c r="B73" s="58"/>
      <c r="C73" s="59"/>
      <c r="D73" s="58"/>
      <c r="E73" s="58"/>
      <c r="F73" s="58"/>
      <c r="G73" s="58"/>
      <c r="H73" s="58"/>
      <c r="I73" s="58"/>
      <c r="J73" s="58"/>
      <c r="K73" s="58"/>
      <c r="L73" s="58"/>
      <c r="M73" s="58"/>
      <c r="N73" s="58"/>
      <c r="O73" s="58"/>
      <c r="P73" s="58"/>
      <c r="Q73" s="58"/>
      <c r="R73" s="59"/>
      <c r="S73" s="58"/>
      <c r="T73" s="58"/>
      <c r="U73" s="58"/>
      <c r="V73" s="58"/>
      <c r="W73" s="58"/>
      <c r="X73" s="58"/>
      <c r="Y73" s="58"/>
      <c r="Z73" s="58"/>
      <c r="AA73" s="58"/>
      <c r="AB73" s="58"/>
      <c r="AC73" s="58"/>
      <c r="AD73" s="58"/>
      <c r="AE73" s="58"/>
      <c r="AF73" s="58"/>
      <c r="AG73" s="59"/>
      <c r="AH73" s="58"/>
      <c r="AI73" s="58"/>
      <c r="AJ73" s="58"/>
      <c r="AK73" s="58"/>
      <c r="AL73" s="58"/>
      <c r="AM73" s="58"/>
      <c r="AN73" s="58"/>
      <c r="AO73" s="58"/>
      <c r="AP73" s="58"/>
      <c r="AQ73" s="58"/>
      <c r="AR73" s="58"/>
      <c r="AS73" s="58"/>
      <c r="AT73" s="58"/>
      <c r="AU73" s="58"/>
      <c r="AV73" s="58"/>
      <c r="AW73" s="58"/>
      <c r="AX73" s="3" t="s">
        <v>234</v>
      </c>
      <c r="AY73" s="59"/>
      <c r="AZ73" s="58"/>
      <c r="BA73" s="58"/>
      <c r="BB73" s="58"/>
      <c r="BC73" s="58"/>
      <c r="BD73" s="58"/>
      <c r="BE73" s="58"/>
      <c r="BF73" s="58"/>
      <c r="BG73" s="58"/>
      <c r="BH73" s="58"/>
      <c r="BI73" s="58"/>
      <c r="BJ73" s="58"/>
      <c r="BK73" s="59"/>
      <c r="BL73" s="59"/>
      <c r="BM73" s="59"/>
    </row>
    <row r="74" spans="1:65" ht="128.25">
      <c r="A74" s="58"/>
      <c r="B74" s="58"/>
      <c r="C74" s="59"/>
      <c r="D74" s="58"/>
      <c r="E74" s="58"/>
      <c r="F74" s="58"/>
      <c r="G74" s="58"/>
      <c r="H74" s="58"/>
      <c r="I74" s="58"/>
      <c r="J74" s="58"/>
      <c r="K74" s="58"/>
      <c r="L74" s="58"/>
      <c r="M74" s="58"/>
      <c r="N74" s="58"/>
      <c r="O74" s="58"/>
      <c r="P74" s="58"/>
      <c r="Q74" s="58"/>
      <c r="R74" s="59"/>
      <c r="S74" s="58"/>
      <c r="T74" s="58"/>
      <c r="U74" s="58"/>
      <c r="V74" s="58"/>
      <c r="W74" s="58"/>
      <c r="X74" s="58"/>
      <c r="Y74" s="58"/>
      <c r="Z74" s="58"/>
      <c r="AA74" s="58"/>
      <c r="AB74" s="58"/>
      <c r="AC74" s="58"/>
      <c r="AD74" s="58"/>
      <c r="AE74" s="58"/>
      <c r="AF74" s="58"/>
      <c r="AG74" s="59"/>
      <c r="AH74" s="58"/>
      <c r="AI74" s="58"/>
      <c r="AJ74" s="58"/>
      <c r="AK74" s="58"/>
      <c r="AL74" s="58"/>
      <c r="AM74" s="58"/>
      <c r="AN74" s="58"/>
      <c r="AO74" s="58"/>
      <c r="AP74" s="58"/>
      <c r="AQ74" s="58"/>
      <c r="AR74" s="58"/>
      <c r="AS74" s="58"/>
      <c r="AT74" s="58"/>
      <c r="AU74" s="58"/>
      <c r="AV74" s="58"/>
      <c r="AW74" s="58"/>
      <c r="AX74" s="3" t="s">
        <v>235</v>
      </c>
      <c r="AY74" s="59"/>
      <c r="AZ74" s="58"/>
      <c r="BA74" s="58"/>
      <c r="BB74" s="58"/>
      <c r="BC74" s="58"/>
      <c r="BD74" s="58"/>
      <c r="BE74" s="58"/>
      <c r="BF74" s="58"/>
      <c r="BG74" s="58"/>
      <c r="BH74" s="58"/>
      <c r="BI74" s="58"/>
      <c r="BJ74" s="58"/>
      <c r="BK74" s="59"/>
      <c r="BL74" s="59"/>
      <c r="BM74" s="59"/>
    </row>
    <row r="75" spans="1:65" ht="90">
      <c r="A75" s="58"/>
      <c r="B75" s="58"/>
      <c r="C75" s="59"/>
      <c r="D75" s="58"/>
      <c r="E75" s="58"/>
      <c r="F75" s="58"/>
      <c r="G75" s="58"/>
      <c r="H75" s="58"/>
      <c r="I75" s="58"/>
      <c r="J75" s="58"/>
      <c r="K75" s="58"/>
      <c r="L75" s="58"/>
      <c r="M75" s="58"/>
      <c r="N75" s="58"/>
      <c r="O75" s="58"/>
      <c r="P75" s="58"/>
      <c r="Q75" s="58"/>
      <c r="R75" s="59"/>
      <c r="S75" s="58"/>
      <c r="T75" s="58"/>
      <c r="U75" s="58"/>
      <c r="V75" s="58"/>
      <c r="W75" s="58"/>
      <c r="X75" s="58"/>
      <c r="Y75" s="58"/>
      <c r="Z75" s="58"/>
      <c r="AA75" s="58"/>
      <c r="AB75" s="58"/>
      <c r="AC75" s="58"/>
      <c r="AD75" s="58"/>
      <c r="AE75" s="58"/>
      <c r="AF75" s="58"/>
      <c r="AG75" s="59"/>
      <c r="AH75" s="58"/>
      <c r="AI75" s="58"/>
      <c r="AJ75" s="58"/>
      <c r="AK75" s="58"/>
      <c r="AL75" s="58"/>
      <c r="AM75" s="58"/>
      <c r="AN75" s="58"/>
      <c r="AO75" s="58"/>
      <c r="AP75" s="58"/>
      <c r="AQ75" s="58"/>
      <c r="AR75" s="58"/>
      <c r="AS75" s="58"/>
      <c r="AT75" s="58"/>
      <c r="AU75" s="58"/>
      <c r="AV75" s="58"/>
      <c r="AW75" s="58"/>
      <c r="AX75" s="3" t="s">
        <v>212</v>
      </c>
      <c r="AY75" s="59"/>
      <c r="AZ75" s="58"/>
      <c r="BA75" s="58"/>
      <c r="BB75" s="58"/>
      <c r="BC75" s="58"/>
      <c r="BD75" s="58"/>
      <c r="BE75" s="58"/>
      <c r="BF75" s="58"/>
      <c r="BG75" s="58"/>
      <c r="BH75" s="58"/>
      <c r="BI75" s="58"/>
      <c r="BJ75" s="58"/>
      <c r="BK75" s="59"/>
      <c r="BL75" s="59"/>
      <c r="BM75" s="59"/>
    </row>
    <row r="76" spans="1:65" ht="102.75">
      <c r="A76" s="58" t="s">
        <v>236</v>
      </c>
      <c r="B76" s="58" t="s">
        <v>237</v>
      </c>
      <c r="C76" s="59"/>
      <c r="D76" s="58" t="s">
        <v>67</v>
      </c>
      <c r="E76" s="58" t="s">
        <v>75</v>
      </c>
      <c r="F76" s="58" t="s">
        <v>69</v>
      </c>
      <c r="G76" s="58" t="s">
        <v>238</v>
      </c>
      <c r="H76" s="58">
        <v>1081</v>
      </c>
      <c r="I76" s="58" t="s">
        <v>239</v>
      </c>
      <c r="J76" s="58" t="s">
        <v>239</v>
      </c>
      <c r="K76" s="58" t="s">
        <v>236</v>
      </c>
      <c r="L76" s="58" t="s">
        <v>240</v>
      </c>
      <c r="M76" s="58" t="s">
        <v>73</v>
      </c>
      <c r="N76" s="58" t="s">
        <v>241</v>
      </c>
      <c r="O76" s="58" t="s">
        <v>84</v>
      </c>
      <c r="P76" s="58" t="s">
        <v>76</v>
      </c>
      <c r="Q76" s="58" t="s">
        <v>90</v>
      </c>
      <c r="R76" s="59"/>
      <c r="S76" s="58" t="s">
        <v>242</v>
      </c>
      <c r="T76" s="58" t="s">
        <v>107</v>
      </c>
      <c r="U76" s="58" t="s">
        <v>80</v>
      </c>
      <c r="V76" s="58" t="s">
        <v>81</v>
      </c>
      <c r="W76" s="58" t="s">
        <v>82</v>
      </c>
      <c r="X76" s="58" t="s">
        <v>82</v>
      </c>
      <c r="Y76" s="58" t="s">
        <v>83</v>
      </c>
      <c r="Z76" s="58">
        <v>160</v>
      </c>
      <c r="AA76" s="58">
        <v>331</v>
      </c>
      <c r="AB76" s="58" t="s">
        <v>69</v>
      </c>
      <c r="AC76" s="58" t="s">
        <v>84</v>
      </c>
      <c r="AD76" s="58" t="s">
        <v>76</v>
      </c>
      <c r="AE76" s="58" t="s">
        <v>90</v>
      </c>
      <c r="AF76" s="58">
        <v>1</v>
      </c>
      <c r="AG76" s="59"/>
      <c r="AH76" s="58" t="s">
        <v>107</v>
      </c>
      <c r="AI76" s="58" t="s">
        <v>80</v>
      </c>
      <c r="AJ76" s="58" t="s">
        <v>82</v>
      </c>
      <c r="AK76" s="58" t="s">
        <v>82</v>
      </c>
      <c r="AL76" s="58" t="s">
        <v>81</v>
      </c>
      <c r="AM76" s="58" t="s">
        <v>243</v>
      </c>
      <c r="AN76" s="58" t="s">
        <v>69</v>
      </c>
      <c r="AO76" s="58" t="s">
        <v>84</v>
      </c>
      <c r="AP76" s="58" t="s">
        <v>135</v>
      </c>
      <c r="AQ76" s="58" t="s">
        <v>244</v>
      </c>
      <c r="AR76" s="58" t="s">
        <v>76</v>
      </c>
      <c r="AS76" s="58">
        <v>0</v>
      </c>
      <c r="AT76" s="58" t="s">
        <v>245</v>
      </c>
      <c r="AU76" s="58" t="s">
        <v>82</v>
      </c>
      <c r="AV76" s="58" t="s">
        <v>81</v>
      </c>
      <c r="AW76" s="58" t="s">
        <v>81</v>
      </c>
      <c r="AX76" s="3" t="s">
        <v>246</v>
      </c>
      <c r="AY76" s="59"/>
      <c r="AZ76" s="58" t="s">
        <v>123</v>
      </c>
      <c r="BA76" s="58" t="s">
        <v>187</v>
      </c>
      <c r="BB76" s="58" t="s">
        <v>123</v>
      </c>
      <c r="BC76" s="58" t="s">
        <v>187</v>
      </c>
      <c r="BD76" s="58" t="s">
        <v>123</v>
      </c>
      <c r="BE76" s="58" t="e">
        <f xml:space="preserve"> (stable)</f>
        <v>#NAME?</v>
      </c>
      <c r="BF76" s="58" t="s">
        <v>123</v>
      </c>
      <c r="BG76" s="58" t="s">
        <v>187</v>
      </c>
      <c r="BH76" s="58" t="s">
        <v>123</v>
      </c>
      <c r="BI76" s="58" t="s">
        <v>250</v>
      </c>
      <c r="BJ76" s="58" t="s">
        <v>83</v>
      </c>
      <c r="BK76" s="58">
        <v>160</v>
      </c>
      <c r="BL76" s="58">
        <v>331</v>
      </c>
      <c r="BM76" s="58" t="s">
        <v>84</v>
      </c>
    </row>
    <row r="77" spans="1:65" ht="39">
      <c r="A77" s="58"/>
      <c r="B77" s="58"/>
      <c r="C77" s="59"/>
      <c r="D77" s="58"/>
      <c r="E77" s="58"/>
      <c r="F77" s="58"/>
      <c r="G77" s="58"/>
      <c r="H77" s="58"/>
      <c r="I77" s="58"/>
      <c r="J77" s="58"/>
      <c r="K77" s="58"/>
      <c r="L77" s="58"/>
      <c r="M77" s="58"/>
      <c r="N77" s="58"/>
      <c r="O77" s="58"/>
      <c r="P77" s="58"/>
      <c r="Q77" s="58"/>
      <c r="R77" s="59"/>
      <c r="S77" s="58"/>
      <c r="T77" s="58"/>
      <c r="U77" s="58"/>
      <c r="V77" s="58"/>
      <c r="W77" s="58"/>
      <c r="X77" s="58"/>
      <c r="Y77" s="58"/>
      <c r="Z77" s="58"/>
      <c r="AA77" s="58"/>
      <c r="AB77" s="58"/>
      <c r="AC77" s="58"/>
      <c r="AD77" s="58"/>
      <c r="AE77" s="58"/>
      <c r="AF77" s="58"/>
      <c r="AG77" s="59"/>
      <c r="AH77" s="58"/>
      <c r="AI77" s="58"/>
      <c r="AJ77" s="58"/>
      <c r="AK77" s="58"/>
      <c r="AL77" s="58"/>
      <c r="AM77" s="58"/>
      <c r="AN77" s="58"/>
      <c r="AO77" s="58"/>
      <c r="AP77" s="58"/>
      <c r="AQ77" s="58"/>
      <c r="AR77" s="58"/>
      <c r="AS77" s="58"/>
      <c r="AT77" s="58"/>
      <c r="AU77" s="58"/>
      <c r="AV77" s="58"/>
      <c r="AW77" s="58"/>
      <c r="AX77" s="3" t="s">
        <v>247</v>
      </c>
      <c r="AY77" s="59"/>
      <c r="AZ77" s="58"/>
      <c r="BA77" s="58"/>
      <c r="BB77" s="58"/>
      <c r="BC77" s="58"/>
      <c r="BD77" s="58"/>
      <c r="BE77" s="58"/>
      <c r="BF77" s="58"/>
      <c r="BG77" s="58"/>
      <c r="BH77" s="58"/>
      <c r="BI77" s="58"/>
      <c r="BJ77" s="58"/>
      <c r="BK77" s="58"/>
      <c r="BL77" s="58"/>
      <c r="BM77" s="58"/>
    </row>
    <row r="78" spans="1:65" ht="64.5">
      <c r="A78" s="58"/>
      <c r="B78" s="58"/>
      <c r="C78" s="59"/>
      <c r="D78" s="58"/>
      <c r="E78" s="58"/>
      <c r="F78" s="58"/>
      <c r="G78" s="58"/>
      <c r="H78" s="58"/>
      <c r="I78" s="58"/>
      <c r="J78" s="58"/>
      <c r="K78" s="58"/>
      <c r="L78" s="58"/>
      <c r="M78" s="58"/>
      <c r="N78" s="58"/>
      <c r="O78" s="58"/>
      <c r="P78" s="58"/>
      <c r="Q78" s="58"/>
      <c r="R78" s="59"/>
      <c r="S78" s="58"/>
      <c r="T78" s="58"/>
      <c r="U78" s="58"/>
      <c r="V78" s="58"/>
      <c r="W78" s="58"/>
      <c r="X78" s="58"/>
      <c r="Y78" s="58"/>
      <c r="Z78" s="58"/>
      <c r="AA78" s="58"/>
      <c r="AB78" s="58"/>
      <c r="AC78" s="58"/>
      <c r="AD78" s="58"/>
      <c r="AE78" s="58"/>
      <c r="AF78" s="58"/>
      <c r="AG78" s="59"/>
      <c r="AH78" s="58"/>
      <c r="AI78" s="58"/>
      <c r="AJ78" s="58"/>
      <c r="AK78" s="58"/>
      <c r="AL78" s="58"/>
      <c r="AM78" s="58"/>
      <c r="AN78" s="58"/>
      <c r="AO78" s="58"/>
      <c r="AP78" s="58"/>
      <c r="AQ78" s="58"/>
      <c r="AR78" s="58"/>
      <c r="AS78" s="58"/>
      <c r="AT78" s="58"/>
      <c r="AU78" s="58"/>
      <c r="AV78" s="58"/>
      <c r="AW78" s="58"/>
      <c r="AX78" s="3" t="s">
        <v>248</v>
      </c>
      <c r="AY78" s="59"/>
      <c r="AZ78" s="58"/>
      <c r="BA78" s="58"/>
      <c r="BB78" s="58"/>
      <c r="BC78" s="58"/>
      <c r="BD78" s="58"/>
      <c r="BE78" s="58"/>
      <c r="BF78" s="58"/>
      <c r="BG78" s="58"/>
      <c r="BH78" s="58"/>
      <c r="BI78" s="58"/>
      <c r="BJ78" s="58"/>
      <c r="BK78" s="58"/>
      <c r="BL78" s="58"/>
      <c r="BM78" s="58"/>
    </row>
    <row r="79" spans="1:65" ht="192">
      <c r="A79" s="58"/>
      <c r="B79" s="58"/>
      <c r="C79" s="59"/>
      <c r="D79" s="58"/>
      <c r="E79" s="58"/>
      <c r="F79" s="58"/>
      <c r="G79" s="58"/>
      <c r="H79" s="58"/>
      <c r="I79" s="58"/>
      <c r="J79" s="58"/>
      <c r="K79" s="58"/>
      <c r="L79" s="58"/>
      <c r="M79" s="58"/>
      <c r="N79" s="58"/>
      <c r="O79" s="58"/>
      <c r="P79" s="58"/>
      <c r="Q79" s="58"/>
      <c r="R79" s="59"/>
      <c r="S79" s="58"/>
      <c r="T79" s="58"/>
      <c r="U79" s="58"/>
      <c r="V79" s="58"/>
      <c r="W79" s="58"/>
      <c r="X79" s="58"/>
      <c r="Y79" s="58"/>
      <c r="Z79" s="58"/>
      <c r="AA79" s="58"/>
      <c r="AB79" s="58"/>
      <c r="AC79" s="58"/>
      <c r="AD79" s="58"/>
      <c r="AE79" s="58"/>
      <c r="AF79" s="58"/>
      <c r="AG79" s="59"/>
      <c r="AH79" s="58"/>
      <c r="AI79" s="58"/>
      <c r="AJ79" s="58"/>
      <c r="AK79" s="58"/>
      <c r="AL79" s="58"/>
      <c r="AM79" s="58"/>
      <c r="AN79" s="58"/>
      <c r="AO79" s="58"/>
      <c r="AP79" s="58"/>
      <c r="AQ79" s="58"/>
      <c r="AR79" s="58"/>
      <c r="AS79" s="58"/>
      <c r="AT79" s="58"/>
      <c r="AU79" s="58"/>
      <c r="AV79" s="58"/>
      <c r="AW79" s="58"/>
      <c r="AX79" s="3" t="s">
        <v>249</v>
      </c>
      <c r="AY79" s="59"/>
      <c r="AZ79" s="58"/>
      <c r="BA79" s="58"/>
      <c r="BB79" s="58"/>
      <c r="BC79" s="58"/>
      <c r="BD79" s="58"/>
      <c r="BE79" s="58"/>
      <c r="BF79" s="58"/>
      <c r="BG79" s="58"/>
      <c r="BH79" s="58"/>
      <c r="BI79" s="58"/>
      <c r="BJ79" s="58"/>
      <c r="BK79" s="58"/>
      <c r="BL79" s="58"/>
      <c r="BM79" s="58"/>
    </row>
    <row r="80" spans="1:65" ht="115.5">
      <c r="A80" s="58" t="s">
        <v>251</v>
      </c>
      <c r="B80" s="58" t="s">
        <v>127</v>
      </c>
      <c r="C80" s="59"/>
      <c r="D80" s="58" t="s">
        <v>67</v>
      </c>
      <c r="E80" s="58" t="s">
        <v>68</v>
      </c>
      <c r="F80" s="58" t="s">
        <v>69</v>
      </c>
      <c r="G80" s="58" t="s">
        <v>252</v>
      </c>
      <c r="H80" s="58">
        <v>1213</v>
      </c>
      <c r="I80" s="58" t="s">
        <v>253</v>
      </c>
      <c r="J80" s="58" t="s">
        <v>253</v>
      </c>
      <c r="K80" s="58" t="s">
        <v>251</v>
      </c>
      <c r="L80" s="58" t="s">
        <v>131</v>
      </c>
      <c r="M80" s="58" t="s">
        <v>73</v>
      </c>
      <c r="N80" s="58" t="s">
        <v>254</v>
      </c>
      <c r="O80" s="58" t="s">
        <v>84</v>
      </c>
      <c r="P80" s="58" t="s">
        <v>76</v>
      </c>
      <c r="Q80" s="58">
        <v>0</v>
      </c>
      <c r="R80" s="59"/>
      <c r="S80" s="58" t="s">
        <v>255</v>
      </c>
      <c r="T80" s="58" t="s">
        <v>79</v>
      </c>
      <c r="U80" s="58" t="s">
        <v>80</v>
      </c>
      <c r="V80" s="58" t="s">
        <v>82</v>
      </c>
      <c r="W80" s="58" t="s">
        <v>81</v>
      </c>
      <c r="X80" s="58" t="s">
        <v>82</v>
      </c>
      <c r="Y80" s="58" t="s">
        <v>83</v>
      </c>
      <c r="Z80" s="58">
        <v>25000000</v>
      </c>
      <c r="AA80" s="58">
        <v>50000000</v>
      </c>
      <c r="AB80" s="58" t="s">
        <v>69</v>
      </c>
      <c r="AC80" s="58" t="s">
        <v>75</v>
      </c>
      <c r="AD80" s="58" t="s">
        <v>76</v>
      </c>
      <c r="AE80" s="58">
        <v>0</v>
      </c>
      <c r="AF80" s="58">
        <v>3</v>
      </c>
      <c r="AG80" s="59"/>
      <c r="AH80" s="58" t="s">
        <v>79</v>
      </c>
      <c r="AI80" s="58" t="s">
        <v>80</v>
      </c>
      <c r="AJ80" s="58" t="s">
        <v>82</v>
      </c>
      <c r="AK80" s="58" t="s">
        <v>82</v>
      </c>
      <c r="AL80" s="58" t="s">
        <v>81</v>
      </c>
      <c r="AM80" s="58" t="s">
        <v>256</v>
      </c>
      <c r="AN80" s="58" t="s">
        <v>69</v>
      </c>
      <c r="AO80" s="58" t="s">
        <v>84</v>
      </c>
      <c r="AP80" s="58" t="s">
        <v>135</v>
      </c>
      <c r="AQ80" s="58" t="s">
        <v>257</v>
      </c>
      <c r="AR80" s="58" t="s">
        <v>76</v>
      </c>
      <c r="AS80" s="58">
        <v>0</v>
      </c>
      <c r="AT80" s="58" t="s">
        <v>258</v>
      </c>
      <c r="AU80" s="58" t="s">
        <v>82</v>
      </c>
      <c r="AV80" s="58" t="s">
        <v>81</v>
      </c>
      <c r="AW80" s="58" t="s">
        <v>82</v>
      </c>
      <c r="AX80" s="3" t="s">
        <v>259</v>
      </c>
      <c r="AY80" s="59"/>
      <c r="AZ80" s="58" t="s">
        <v>97</v>
      </c>
      <c r="BA80" s="59"/>
      <c r="BB80" s="58" t="s">
        <v>97</v>
      </c>
      <c r="BC80" s="59"/>
      <c r="BD80" s="58" t="s">
        <v>97</v>
      </c>
      <c r="BE80" s="59"/>
      <c r="BF80" s="58" t="s">
        <v>97</v>
      </c>
      <c r="BG80" s="59"/>
      <c r="BH80" s="58" t="s">
        <v>97</v>
      </c>
      <c r="BI80" s="59"/>
      <c r="BJ80" s="58" t="s">
        <v>83</v>
      </c>
      <c r="BK80" s="59"/>
      <c r="BL80" s="59"/>
      <c r="BM80" s="59"/>
    </row>
    <row r="81" spans="1:65" ht="77.25">
      <c r="A81" s="58"/>
      <c r="B81" s="58"/>
      <c r="C81" s="59"/>
      <c r="D81" s="58"/>
      <c r="E81" s="58"/>
      <c r="F81" s="58"/>
      <c r="G81" s="58"/>
      <c r="H81" s="58"/>
      <c r="I81" s="58"/>
      <c r="J81" s="58"/>
      <c r="K81" s="58"/>
      <c r="L81" s="58"/>
      <c r="M81" s="58"/>
      <c r="N81" s="58"/>
      <c r="O81" s="58"/>
      <c r="P81" s="58"/>
      <c r="Q81" s="58"/>
      <c r="R81" s="59"/>
      <c r="S81" s="58"/>
      <c r="T81" s="58"/>
      <c r="U81" s="58"/>
      <c r="V81" s="58"/>
      <c r="W81" s="58"/>
      <c r="X81" s="58"/>
      <c r="Y81" s="58"/>
      <c r="Z81" s="58"/>
      <c r="AA81" s="58"/>
      <c r="AB81" s="58"/>
      <c r="AC81" s="58"/>
      <c r="AD81" s="58"/>
      <c r="AE81" s="58"/>
      <c r="AF81" s="58"/>
      <c r="AG81" s="59"/>
      <c r="AH81" s="58"/>
      <c r="AI81" s="58"/>
      <c r="AJ81" s="58"/>
      <c r="AK81" s="58"/>
      <c r="AL81" s="58"/>
      <c r="AM81" s="58"/>
      <c r="AN81" s="58"/>
      <c r="AO81" s="58"/>
      <c r="AP81" s="58"/>
      <c r="AQ81" s="58"/>
      <c r="AR81" s="58"/>
      <c r="AS81" s="58"/>
      <c r="AT81" s="58"/>
      <c r="AU81" s="58"/>
      <c r="AV81" s="58"/>
      <c r="AW81" s="58"/>
      <c r="AX81" s="3" t="s">
        <v>260</v>
      </c>
      <c r="AY81" s="59"/>
      <c r="AZ81" s="58"/>
      <c r="BA81" s="59"/>
      <c r="BB81" s="58"/>
      <c r="BC81" s="59"/>
      <c r="BD81" s="58"/>
      <c r="BE81" s="59"/>
      <c r="BF81" s="58"/>
      <c r="BG81" s="59"/>
      <c r="BH81" s="58"/>
      <c r="BI81" s="59"/>
      <c r="BJ81" s="58"/>
      <c r="BK81" s="59"/>
      <c r="BL81" s="59"/>
      <c r="BM81" s="59"/>
    </row>
    <row r="82" spans="1:65" ht="51.75">
      <c r="A82" s="58"/>
      <c r="B82" s="58"/>
      <c r="C82" s="59"/>
      <c r="D82" s="58"/>
      <c r="E82" s="58"/>
      <c r="F82" s="58"/>
      <c r="G82" s="58"/>
      <c r="H82" s="58"/>
      <c r="I82" s="58"/>
      <c r="J82" s="58"/>
      <c r="K82" s="58"/>
      <c r="L82" s="58"/>
      <c r="M82" s="58"/>
      <c r="N82" s="58"/>
      <c r="O82" s="58"/>
      <c r="P82" s="58"/>
      <c r="Q82" s="58"/>
      <c r="R82" s="59"/>
      <c r="S82" s="58"/>
      <c r="T82" s="58"/>
      <c r="U82" s="58"/>
      <c r="V82" s="58"/>
      <c r="W82" s="58"/>
      <c r="X82" s="58"/>
      <c r="Y82" s="58"/>
      <c r="Z82" s="58"/>
      <c r="AA82" s="58"/>
      <c r="AB82" s="58"/>
      <c r="AC82" s="58"/>
      <c r="AD82" s="58"/>
      <c r="AE82" s="58"/>
      <c r="AF82" s="58"/>
      <c r="AG82" s="59"/>
      <c r="AH82" s="58"/>
      <c r="AI82" s="58"/>
      <c r="AJ82" s="58"/>
      <c r="AK82" s="58"/>
      <c r="AL82" s="58"/>
      <c r="AM82" s="58"/>
      <c r="AN82" s="58"/>
      <c r="AO82" s="58"/>
      <c r="AP82" s="58"/>
      <c r="AQ82" s="58"/>
      <c r="AR82" s="58"/>
      <c r="AS82" s="58"/>
      <c r="AT82" s="58"/>
      <c r="AU82" s="58"/>
      <c r="AV82" s="58"/>
      <c r="AW82" s="58"/>
      <c r="AX82" s="3" t="s">
        <v>261</v>
      </c>
      <c r="AY82" s="59"/>
      <c r="AZ82" s="58"/>
      <c r="BA82" s="59"/>
      <c r="BB82" s="58"/>
      <c r="BC82" s="59"/>
      <c r="BD82" s="58"/>
      <c r="BE82" s="59"/>
      <c r="BF82" s="58"/>
      <c r="BG82" s="59"/>
      <c r="BH82" s="58"/>
      <c r="BI82" s="59"/>
      <c r="BJ82" s="58"/>
      <c r="BK82" s="59"/>
      <c r="BL82" s="59"/>
      <c r="BM82" s="59"/>
    </row>
    <row r="83" spans="1:65" ht="51.75">
      <c r="A83" s="58" t="s">
        <v>262</v>
      </c>
      <c r="B83" s="58" t="s">
        <v>163</v>
      </c>
      <c r="C83" s="59"/>
      <c r="D83" s="58" t="s">
        <v>67</v>
      </c>
      <c r="E83" s="58" t="s">
        <v>75</v>
      </c>
      <c r="F83" s="58" t="s">
        <v>69</v>
      </c>
      <c r="G83" s="58" t="s">
        <v>263</v>
      </c>
      <c r="H83" s="58">
        <v>1351</v>
      </c>
      <c r="I83" s="58" t="s">
        <v>264</v>
      </c>
      <c r="J83" s="58" t="s">
        <v>264</v>
      </c>
      <c r="K83" s="58" t="s">
        <v>262</v>
      </c>
      <c r="L83" s="58" t="s">
        <v>265</v>
      </c>
      <c r="M83" s="58" t="s">
        <v>266</v>
      </c>
      <c r="N83" s="58" t="s">
        <v>267</v>
      </c>
      <c r="O83" s="58" t="s">
        <v>75</v>
      </c>
      <c r="P83" s="58" t="s">
        <v>76</v>
      </c>
      <c r="Q83" s="58">
        <v>0</v>
      </c>
      <c r="R83" s="59"/>
      <c r="S83" s="58" t="s">
        <v>268</v>
      </c>
      <c r="T83" s="58" t="s">
        <v>79</v>
      </c>
      <c r="U83" s="58" t="s">
        <v>80</v>
      </c>
      <c r="V83" s="58" t="s">
        <v>82</v>
      </c>
      <c r="W83" s="58" t="s">
        <v>82</v>
      </c>
      <c r="X83" s="58" t="s">
        <v>82</v>
      </c>
      <c r="Y83" s="58" t="s">
        <v>83</v>
      </c>
      <c r="Z83" s="58">
        <v>25000</v>
      </c>
      <c r="AA83" s="58">
        <v>85000</v>
      </c>
      <c r="AB83" s="58" t="s">
        <v>69</v>
      </c>
      <c r="AC83" s="58" t="s">
        <v>84</v>
      </c>
      <c r="AD83" s="58" t="s">
        <v>76</v>
      </c>
      <c r="AE83" s="58">
        <v>0</v>
      </c>
      <c r="AF83" s="58" t="s">
        <v>75</v>
      </c>
      <c r="AG83" s="59"/>
      <c r="AH83" s="58" t="s">
        <v>79</v>
      </c>
      <c r="AI83" s="58" t="s">
        <v>80</v>
      </c>
      <c r="AJ83" s="58" t="s">
        <v>81</v>
      </c>
      <c r="AK83" s="58" t="s">
        <v>81</v>
      </c>
      <c r="AL83" s="58" t="s">
        <v>82</v>
      </c>
      <c r="AM83" s="58" t="s">
        <v>267</v>
      </c>
      <c r="AN83" s="58" t="s">
        <v>76</v>
      </c>
      <c r="AO83" s="58" t="s">
        <v>87</v>
      </c>
      <c r="AP83" s="58" t="s">
        <v>109</v>
      </c>
      <c r="AQ83" s="58" t="s">
        <v>269</v>
      </c>
      <c r="AR83" s="58" t="s">
        <v>76</v>
      </c>
      <c r="AS83" s="58" t="s">
        <v>90</v>
      </c>
      <c r="AT83" s="58" t="s">
        <v>267</v>
      </c>
      <c r="AU83" s="59"/>
      <c r="AV83" s="59"/>
      <c r="AW83" s="59"/>
      <c r="AX83" s="3" t="s">
        <v>270</v>
      </c>
      <c r="AY83" s="59"/>
      <c r="AZ83" s="58" t="s">
        <v>97</v>
      </c>
      <c r="BA83" s="59"/>
      <c r="BB83" s="58" t="s">
        <v>97</v>
      </c>
      <c r="BC83" s="59"/>
      <c r="BD83" s="58" t="s">
        <v>95</v>
      </c>
      <c r="BE83" s="58" t="s">
        <v>187</v>
      </c>
      <c r="BF83" s="58" t="s">
        <v>97</v>
      </c>
      <c r="BG83" s="59"/>
      <c r="BH83" s="58" t="s">
        <v>95</v>
      </c>
      <c r="BI83" s="58" t="s">
        <v>125</v>
      </c>
      <c r="BJ83" s="58" t="s">
        <v>83</v>
      </c>
      <c r="BK83" s="58">
        <v>25000</v>
      </c>
      <c r="BL83" s="58">
        <v>85000</v>
      </c>
      <c r="BM83" s="58" t="s">
        <v>84</v>
      </c>
    </row>
    <row r="84" spans="1:65" ht="77.25">
      <c r="A84" s="58"/>
      <c r="B84" s="58"/>
      <c r="C84" s="59"/>
      <c r="D84" s="58"/>
      <c r="E84" s="58"/>
      <c r="F84" s="58"/>
      <c r="G84" s="58"/>
      <c r="H84" s="58"/>
      <c r="I84" s="58"/>
      <c r="J84" s="58"/>
      <c r="K84" s="58"/>
      <c r="L84" s="58"/>
      <c r="M84" s="58"/>
      <c r="N84" s="58"/>
      <c r="O84" s="58"/>
      <c r="P84" s="58"/>
      <c r="Q84" s="58"/>
      <c r="R84" s="59"/>
      <c r="S84" s="58"/>
      <c r="T84" s="58"/>
      <c r="U84" s="58"/>
      <c r="V84" s="58"/>
      <c r="W84" s="58"/>
      <c r="X84" s="58"/>
      <c r="Y84" s="58"/>
      <c r="Z84" s="58"/>
      <c r="AA84" s="58"/>
      <c r="AB84" s="58"/>
      <c r="AC84" s="58"/>
      <c r="AD84" s="58"/>
      <c r="AE84" s="58"/>
      <c r="AF84" s="58"/>
      <c r="AG84" s="59"/>
      <c r="AH84" s="58"/>
      <c r="AI84" s="58"/>
      <c r="AJ84" s="58"/>
      <c r="AK84" s="58"/>
      <c r="AL84" s="58"/>
      <c r="AM84" s="58"/>
      <c r="AN84" s="58"/>
      <c r="AO84" s="58"/>
      <c r="AP84" s="58"/>
      <c r="AQ84" s="58"/>
      <c r="AR84" s="58"/>
      <c r="AS84" s="58"/>
      <c r="AT84" s="58"/>
      <c r="AU84" s="59"/>
      <c r="AV84" s="59"/>
      <c r="AW84" s="59"/>
      <c r="AX84" s="3" t="s">
        <v>271</v>
      </c>
      <c r="AY84" s="59"/>
      <c r="AZ84" s="58"/>
      <c r="BA84" s="59"/>
      <c r="BB84" s="58"/>
      <c r="BC84" s="59"/>
      <c r="BD84" s="58"/>
      <c r="BE84" s="58"/>
      <c r="BF84" s="58"/>
      <c r="BG84" s="59"/>
      <c r="BH84" s="58"/>
      <c r="BI84" s="58"/>
      <c r="BJ84" s="58"/>
      <c r="BK84" s="58"/>
      <c r="BL84" s="58"/>
      <c r="BM84" s="58"/>
    </row>
    <row r="85" spans="1:65" ht="115.5">
      <c r="A85" s="58"/>
      <c r="B85" s="58"/>
      <c r="C85" s="59"/>
      <c r="D85" s="58"/>
      <c r="E85" s="58"/>
      <c r="F85" s="58"/>
      <c r="G85" s="58"/>
      <c r="H85" s="58"/>
      <c r="I85" s="58"/>
      <c r="J85" s="58"/>
      <c r="K85" s="58"/>
      <c r="L85" s="58"/>
      <c r="M85" s="58"/>
      <c r="N85" s="58"/>
      <c r="O85" s="58"/>
      <c r="P85" s="58"/>
      <c r="Q85" s="58"/>
      <c r="R85" s="59"/>
      <c r="S85" s="58"/>
      <c r="T85" s="58"/>
      <c r="U85" s="58"/>
      <c r="V85" s="58"/>
      <c r="W85" s="58"/>
      <c r="X85" s="58"/>
      <c r="Y85" s="58"/>
      <c r="Z85" s="58"/>
      <c r="AA85" s="58"/>
      <c r="AB85" s="58"/>
      <c r="AC85" s="58"/>
      <c r="AD85" s="58"/>
      <c r="AE85" s="58"/>
      <c r="AF85" s="58"/>
      <c r="AG85" s="59"/>
      <c r="AH85" s="58"/>
      <c r="AI85" s="58"/>
      <c r="AJ85" s="58"/>
      <c r="AK85" s="58"/>
      <c r="AL85" s="58"/>
      <c r="AM85" s="58"/>
      <c r="AN85" s="58"/>
      <c r="AO85" s="58"/>
      <c r="AP85" s="58"/>
      <c r="AQ85" s="58"/>
      <c r="AR85" s="58"/>
      <c r="AS85" s="58"/>
      <c r="AT85" s="58"/>
      <c r="AU85" s="59"/>
      <c r="AV85" s="59"/>
      <c r="AW85" s="59"/>
      <c r="AX85" s="3" t="s">
        <v>272</v>
      </c>
      <c r="AY85" s="59"/>
      <c r="AZ85" s="58"/>
      <c r="BA85" s="59"/>
      <c r="BB85" s="58"/>
      <c r="BC85" s="59"/>
      <c r="BD85" s="58"/>
      <c r="BE85" s="58"/>
      <c r="BF85" s="58"/>
      <c r="BG85" s="59"/>
      <c r="BH85" s="58"/>
      <c r="BI85" s="58"/>
      <c r="BJ85" s="58"/>
      <c r="BK85" s="58"/>
      <c r="BL85" s="58"/>
      <c r="BM85" s="58"/>
    </row>
    <row r="86" spans="1:65" ht="204.75">
      <c r="A86" s="58"/>
      <c r="B86" s="58"/>
      <c r="C86" s="59"/>
      <c r="D86" s="58"/>
      <c r="E86" s="58"/>
      <c r="F86" s="58"/>
      <c r="G86" s="58"/>
      <c r="H86" s="58"/>
      <c r="I86" s="58"/>
      <c r="J86" s="58"/>
      <c r="K86" s="58"/>
      <c r="L86" s="58"/>
      <c r="M86" s="58"/>
      <c r="N86" s="58"/>
      <c r="O86" s="58"/>
      <c r="P86" s="58"/>
      <c r="Q86" s="58"/>
      <c r="R86" s="59"/>
      <c r="S86" s="58"/>
      <c r="T86" s="58"/>
      <c r="U86" s="58"/>
      <c r="V86" s="58"/>
      <c r="W86" s="58"/>
      <c r="X86" s="58"/>
      <c r="Y86" s="58"/>
      <c r="Z86" s="58"/>
      <c r="AA86" s="58"/>
      <c r="AB86" s="58"/>
      <c r="AC86" s="58"/>
      <c r="AD86" s="58"/>
      <c r="AE86" s="58"/>
      <c r="AF86" s="58"/>
      <c r="AG86" s="59"/>
      <c r="AH86" s="58"/>
      <c r="AI86" s="58"/>
      <c r="AJ86" s="58"/>
      <c r="AK86" s="58"/>
      <c r="AL86" s="58"/>
      <c r="AM86" s="58"/>
      <c r="AN86" s="58"/>
      <c r="AO86" s="58"/>
      <c r="AP86" s="58"/>
      <c r="AQ86" s="58"/>
      <c r="AR86" s="58"/>
      <c r="AS86" s="58"/>
      <c r="AT86" s="58"/>
      <c r="AU86" s="59"/>
      <c r="AV86" s="59"/>
      <c r="AW86" s="59"/>
      <c r="AX86" s="3" t="s">
        <v>273</v>
      </c>
      <c r="AY86" s="59"/>
      <c r="AZ86" s="58"/>
      <c r="BA86" s="59"/>
      <c r="BB86" s="58"/>
      <c r="BC86" s="59"/>
      <c r="BD86" s="58"/>
      <c r="BE86" s="58"/>
      <c r="BF86" s="58"/>
      <c r="BG86" s="59"/>
      <c r="BH86" s="58"/>
      <c r="BI86" s="58"/>
      <c r="BJ86" s="58"/>
      <c r="BK86" s="58"/>
      <c r="BL86" s="58"/>
      <c r="BM86" s="58"/>
    </row>
    <row r="87" spans="1:65" ht="141">
      <c r="A87" s="58"/>
      <c r="B87" s="58"/>
      <c r="C87" s="59"/>
      <c r="D87" s="58"/>
      <c r="E87" s="58"/>
      <c r="F87" s="58"/>
      <c r="G87" s="58"/>
      <c r="H87" s="58"/>
      <c r="I87" s="58"/>
      <c r="J87" s="58"/>
      <c r="K87" s="58"/>
      <c r="L87" s="58"/>
      <c r="M87" s="58"/>
      <c r="N87" s="58"/>
      <c r="O87" s="58"/>
      <c r="P87" s="58"/>
      <c r="Q87" s="58"/>
      <c r="R87" s="59"/>
      <c r="S87" s="58"/>
      <c r="T87" s="58"/>
      <c r="U87" s="58"/>
      <c r="V87" s="58"/>
      <c r="W87" s="58"/>
      <c r="X87" s="58"/>
      <c r="Y87" s="58"/>
      <c r="Z87" s="58"/>
      <c r="AA87" s="58"/>
      <c r="AB87" s="58"/>
      <c r="AC87" s="58"/>
      <c r="AD87" s="58"/>
      <c r="AE87" s="58"/>
      <c r="AF87" s="58"/>
      <c r="AG87" s="59"/>
      <c r="AH87" s="58"/>
      <c r="AI87" s="58"/>
      <c r="AJ87" s="58"/>
      <c r="AK87" s="58"/>
      <c r="AL87" s="58"/>
      <c r="AM87" s="58"/>
      <c r="AN87" s="58"/>
      <c r="AO87" s="58"/>
      <c r="AP87" s="58"/>
      <c r="AQ87" s="58"/>
      <c r="AR87" s="58"/>
      <c r="AS87" s="58"/>
      <c r="AT87" s="58"/>
      <c r="AU87" s="59"/>
      <c r="AV87" s="59"/>
      <c r="AW87" s="59"/>
      <c r="AX87" s="3" t="s">
        <v>274</v>
      </c>
      <c r="AY87" s="59"/>
      <c r="AZ87" s="58"/>
      <c r="BA87" s="59"/>
      <c r="BB87" s="58"/>
      <c r="BC87" s="59"/>
      <c r="BD87" s="58"/>
      <c r="BE87" s="58"/>
      <c r="BF87" s="58"/>
      <c r="BG87" s="59"/>
      <c r="BH87" s="58"/>
      <c r="BI87" s="58"/>
      <c r="BJ87" s="58"/>
      <c r="BK87" s="58"/>
      <c r="BL87" s="58"/>
      <c r="BM87" s="58"/>
    </row>
    <row r="88" spans="1:65" ht="179.25">
      <c r="A88" s="58"/>
      <c r="B88" s="58"/>
      <c r="C88" s="59"/>
      <c r="D88" s="58"/>
      <c r="E88" s="58"/>
      <c r="F88" s="58"/>
      <c r="G88" s="58"/>
      <c r="H88" s="58"/>
      <c r="I88" s="58"/>
      <c r="J88" s="58"/>
      <c r="K88" s="58"/>
      <c r="L88" s="58"/>
      <c r="M88" s="58"/>
      <c r="N88" s="58"/>
      <c r="O88" s="58"/>
      <c r="P88" s="58"/>
      <c r="Q88" s="58"/>
      <c r="R88" s="59"/>
      <c r="S88" s="58"/>
      <c r="T88" s="58"/>
      <c r="U88" s="58"/>
      <c r="V88" s="58"/>
      <c r="W88" s="58"/>
      <c r="X88" s="58"/>
      <c r="Y88" s="58"/>
      <c r="Z88" s="58"/>
      <c r="AA88" s="58"/>
      <c r="AB88" s="58"/>
      <c r="AC88" s="58"/>
      <c r="AD88" s="58"/>
      <c r="AE88" s="58"/>
      <c r="AF88" s="58"/>
      <c r="AG88" s="59"/>
      <c r="AH88" s="58"/>
      <c r="AI88" s="58"/>
      <c r="AJ88" s="58"/>
      <c r="AK88" s="58"/>
      <c r="AL88" s="58"/>
      <c r="AM88" s="58"/>
      <c r="AN88" s="58"/>
      <c r="AO88" s="58"/>
      <c r="AP88" s="58"/>
      <c r="AQ88" s="58"/>
      <c r="AR88" s="58"/>
      <c r="AS88" s="58"/>
      <c r="AT88" s="58"/>
      <c r="AU88" s="59"/>
      <c r="AV88" s="59"/>
      <c r="AW88" s="59"/>
      <c r="AX88" s="3" t="s">
        <v>275</v>
      </c>
      <c r="AY88" s="59"/>
      <c r="AZ88" s="58"/>
      <c r="BA88" s="59"/>
      <c r="BB88" s="58"/>
      <c r="BC88" s="59"/>
      <c r="BD88" s="58"/>
      <c r="BE88" s="58"/>
      <c r="BF88" s="58"/>
      <c r="BG88" s="59"/>
      <c r="BH88" s="58"/>
      <c r="BI88" s="58"/>
      <c r="BJ88" s="58"/>
      <c r="BK88" s="58"/>
      <c r="BL88" s="58"/>
      <c r="BM88" s="58"/>
    </row>
    <row r="89" spans="1:65" ht="39">
      <c r="A89" s="58" t="s">
        <v>276</v>
      </c>
      <c r="B89" s="58" t="s">
        <v>163</v>
      </c>
      <c r="C89" s="59"/>
      <c r="D89" s="58" t="s">
        <v>67</v>
      </c>
      <c r="E89" s="58" t="s">
        <v>68</v>
      </c>
      <c r="F89" s="58" t="s">
        <v>69</v>
      </c>
      <c r="G89" s="58" t="s">
        <v>277</v>
      </c>
      <c r="H89" s="58">
        <v>1358</v>
      </c>
      <c r="I89" s="58" t="s">
        <v>278</v>
      </c>
      <c r="J89" s="58" t="s">
        <v>278</v>
      </c>
      <c r="K89" s="58" t="s">
        <v>276</v>
      </c>
      <c r="L89" s="58" t="s">
        <v>72</v>
      </c>
      <c r="M89" s="58" t="s">
        <v>73</v>
      </c>
      <c r="N89" s="58" t="s">
        <v>279</v>
      </c>
      <c r="O89" s="58" t="s">
        <v>84</v>
      </c>
      <c r="P89" s="58" t="s">
        <v>76</v>
      </c>
      <c r="Q89" s="58" t="s">
        <v>85</v>
      </c>
      <c r="R89" s="59"/>
      <c r="S89" s="58" t="s">
        <v>280</v>
      </c>
      <c r="T89" s="58" t="s">
        <v>79</v>
      </c>
      <c r="U89" s="58" t="s">
        <v>80</v>
      </c>
      <c r="V89" s="58" t="s">
        <v>81</v>
      </c>
      <c r="W89" s="58" t="s">
        <v>81</v>
      </c>
      <c r="X89" s="58" t="s">
        <v>82</v>
      </c>
      <c r="Y89" s="58" t="s">
        <v>83</v>
      </c>
      <c r="Z89" s="58">
        <v>25000</v>
      </c>
      <c r="AA89" s="58">
        <v>108000</v>
      </c>
      <c r="AB89" s="58" t="s">
        <v>69</v>
      </c>
      <c r="AC89" s="58" t="s">
        <v>84</v>
      </c>
      <c r="AD89" s="58" t="s">
        <v>76</v>
      </c>
      <c r="AE89" s="58" t="s">
        <v>77</v>
      </c>
      <c r="AF89" s="58">
        <v>3</v>
      </c>
      <c r="AG89" s="59"/>
      <c r="AH89" s="58" t="s">
        <v>107</v>
      </c>
      <c r="AI89" s="58" t="s">
        <v>80</v>
      </c>
      <c r="AJ89" s="58" t="s">
        <v>82</v>
      </c>
      <c r="AK89" s="58" t="s">
        <v>81</v>
      </c>
      <c r="AL89" s="58" t="s">
        <v>82</v>
      </c>
      <c r="AM89" s="58" t="s">
        <v>281</v>
      </c>
      <c r="AN89" s="58" t="s">
        <v>69</v>
      </c>
      <c r="AO89" s="58" t="s">
        <v>75</v>
      </c>
      <c r="AP89" s="58" t="s">
        <v>282</v>
      </c>
      <c r="AQ89" s="58" t="s">
        <v>283</v>
      </c>
      <c r="AR89" s="58" t="s">
        <v>76</v>
      </c>
      <c r="AS89" s="58" t="s">
        <v>77</v>
      </c>
      <c r="AT89" s="58" t="s">
        <v>284</v>
      </c>
      <c r="AU89" s="58" t="s">
        <v>81</v>
      </c>
      <c r="AV89" s="58" t="s">
        <v>82</v>
      </c>
      <c r="AW89" s="58" t="s">
        <v>81</v>
      </c>
      <c r="AX89" s="3" t="s">
        <v>285</v>
      </c>
      <c r="AY89" s="59"/>
      <c r="AZ89" s="58" t="s">
        <v>97</v>
      </c>
      <c r="BA89" s="59"/>
      <c r="BB89" s="58" t="s">
        <v>123</v>
      </c>
      <c r="BC89" s="58" t="s">
        <v>96</v>
      </c>
      <c r="BD89" s="58" t="s">
        <v>123</v>
      </c>
      <c r="BE89" s="58" t="s">
        <v>96</v>
      </c>
      <c r="BF89" s="58" t="s">
        <v>123</v>
      </c>
      <c r="BG89" s="58" t="s">
        <v>96</v>
      </c>
      <c r="BH89" s="58" t="s">
        <v>123</v>
      </c>
      <c r="BI89" s="58" t="s">
        <v>289</v>
      </c>
      <c r="BJ89" s="58" t="s">
        <v>83</v>
      </c>
      <c r="BK89" s="59"/>
      <c r="BL89" s="59"/>
      <c r="BM89" s="59"/>
    </row>
    <row r="90" spans="1:65" ht="77.25">
      <c r="A90" s="58"/>
      <c r="B90" s="58"/>
      <c r="C90" s="59"/>
      <c r="D90" s="58"/>
      <c r="E90" s="58"/>
      <c r="F90" s="58"/>
      <c r="G90" s="58"/>
      <c r="H90" s="58"/>
      <c r="I90" s="58"/>
      <c r="J90" s="58"/>
      <c r="K90" s="58"/>
      <c r="L90" s="58"/>
      <c r="M90" s="58"/>
      <c r="N90" s="58"/>
      <c r="O90" s="58"/>
      <c r="P90" s="58"/>
      <c r="Q90" s="58"/>
      <c r="R90" s="59"/>
      <c r="S90" s="58"/>
      <c r="T90" s="58"/>
      <c r="U90" s="58"/>
      <c r="V90" s="58"/>
      <c r="W90" s="58"/>
      <c r="X90" s="58"/>
      <c r="Y90" s="58"/>
      <c r="Z90" s="58"/>
      <c r="AA90" s="58"/>
      <c r="AB90" s="58"/>
      <c r="AC90" s="58"/>
      <c r="AD90" s="58"/>
      <c r="AE90" s="58"/>
      <c r="AF90" s="58"/>
      <c r="AG90" s="59"/>
      <c r="AH90" s="58"/>
      <c r="AI90" s="58"/>
      <c r="AJ90" s="58"/>
      <c r="AK90" s="58"/>
      <c r="AL90" s="58"/>
      <c r="AM90" s="58"/>
      <c r="AN90" s="58"/>
      <c r="AO90" s="58"/>
      <c r="AP90" s="58"/>
      <c r="AQ90" s="58"/>
      <c r="AR90" s="58"/>
      <c r="AS90" s="58"/>
      <c r="AT90" s="58"/>
      <c r="AU90" s="58"/>
      <c r="AV90" s="58"/>
      <c r="AW90" s="58"/>
      <c r="AX90" s="3" t="s">
        <v>286</v>
      </c>
      <c r="AY90" s="59"/>
      <c r="AZ90" s="58"/>
      <c r="BA90" s="59"/>
      <c r="BB90" s="58"/>
      <c r="BC90" s="58"/>
      <c r="BD90" s="58"/>
      <c r="BE90" s="58"/>
      <c r="BF90" s="58"/>
      <c r="BG90" s="58"/>
      <c r="BH90" s="58"/>
      <c r="BI90" s="58"/>
      <c r="BJ90" s="58"/>
      <c r="BK90" s="59"/>
      <c r="BL90" s="59"/>
      <c r="BM90" s="59"/>
    </row>
    <row r="91" spans="1:65" ht="115.5">
      <c r="A91" s="58"/>
      <c r="B91" s="58"/>
      <c r="C91" s="59"/>
      <c r="D91" s="58"/>
      <c r="E91" s="58"/>
      <c r="F91" s="58"/>
      <c r="G91" s="58"/>
      <c r="H91" s="58"/>
      <c r="I91" s="58"/>
      <c r="J91" s="58"/>
      <c r="K91" s="58"/>
      <c r="L91" s="58"/>
      <c r="M91" s="58"/>
      <c r="N91" s="58"/>
      <c r="O91" s="58"/>
      <c r="P91" s="58"/>
      <c r="Q91" s="58"/>
      <c r="R91" s="59"/>
      <c r="S91" s="58"/>
      <c r="T91" s="58"/>
      <c r="U91" s="58"/>
      <c r="V91" s="58"/>
      <c r="W91" s="58"/>
      <c r="X91" s="58"/>
      <c r="Y91" s="58"/>
      <c r="Z91" s="58"/>
      <c r="AA91" s="58"/>
      <c r="AB91" s="58"/>
      <c r="AC91" s="58"/>
      <c r="AD91" s="58"/>
      <c r="AE91" s="58"/>
      <c r="AF91" s="58"/>
      <c r="AG91" s="59"/>
      <c r="AH91" s="58"/>
      <c r="AI91" s="58"/>
      <c r="AJ91" s="58"/>
      <c r="AK91" s="58"/>
      <c r="AL91" s="58"/>
      <c r="AM91" s="58"/>
      <c r="AN91" s="58"/>
      <c r="AO91" s="58"/>
      <c r="AP91" s="58"/>
      <c r="AQ91" s="58"/>
      <c r="AR91" s="58"/>
      <c r="AS91" s="58"/>
      <c r="AT91" s="58"/>
      <c r="AU91" s="58"/>
      <c r="AV91" s="58"/>
      <c r="AW91" s="58"/>
      <c r="AX91" s="3" t="s">
        <v>287</v>
      </c>
      <c r="AY91" s="59"/>
      <c r="AZ91" s="58"/>
      <c r="BA91" s="59"/>
      <c r="BB91" s="58"/>
      <c r="BC91" s="58"/>
      <c r="BD91" s="58"/>
      <c r="BE91" s="58"/>
      <c r="BF91" s="58"/>
      <c r="BG91" s="58"/>
      <c r="BH91" s="58"/>
      <c r="BI91" s="58"/>
      <c r="BJ91" s="58"/>
      <c r="BK91" s="59"/>
      <c r="BL91" s="59"/>
      <c r="BM91" s="59"/>
    </row>
    <row r="92" spans="1:65" ht="90">
      <c r="A92" s="58"/>
      <c r="B92" s="58"/>
      <c r="C92" s="59"/>
      <c r="D92" s="58"/>
      <c r="E92" s="58"/>
      <c r="F92" s="58"/>
      <c r="G92" s="58"/>
      <c r="H92" s="58"/>
      <c r="I92" s="58"/>
      <c r="J92" s="58"/>
      <c r="K92" s="58"/>
      <c r="L92" s="58"/>
      <c r="M92" s="58"/>
      <c r="N92" s="58"/>
      <c r="O92" s="58"/>
      <c r="P92" s="58"/>
      <c r="Q92" s="58"/>
      <c r="R92" s="59"/>
      <c r="S92" s="58"/>
      <c r="T92" s="58"/>
      <c r="U92" s="58"/>
      <c r="V92" s="58"/>
      <c r="W92" s="58"/>
      <c r="X92" s="58"/>
      <c r="Y92" s="58"/>
      <c r="Z92" s="58"/>
      <c r="AA92" s="58"/>
      <c r="AB92" s="58"/>
      <c r="AC92" s="58"/>
      <c r="AD92" s="58"/>
      <c r="AE92" s="58"/>
      <c r="AF92" s="58"/>
      <c r="AG92" s="59"/>
      <c r="AH92" s="58"/>
      <c r="AI92" s="58"/>
      <c r="AJ92" s="58"/>
      <c r="AK92" s="58"/>
      <c r="AL92" s="58"/>
      <c r="AM92" s="58"/>
      <c r="AN92" s="58"/>
      <c r="AO92" s="58"/>
      <c r="AP92" s="58"/>
      <c r="AQ92" s="58"/>
      <c r="AR92" s="58"/>
      <c r="AS92" s="58"/>
      <c r="AT92" s="58"/>
      <c r="AU92" s="58"/>
      <c r="AV92" s="58"/>
      <c r="AW92" s="58"/>
      <c r="AX92" s="3" t="s">
        <v>288</v>
      </c>
      <c r="AY92" s="59"/>
      <c r="AZ92" s="58"/>
      <c r="BA92" s="59"/>
      <c r="BB92" s="58"/>
      <c r="BC92" s="58"/>
      <c r="BD92" s="58"/>
      <c r="BE92" s="58"/>
      <c r="BF92" s="58"/>
      <c r="BG92" s="58"/>
      <c r="BH92" s="58"/>
      <c r="BI92" s="58"/>
      <c r="BJ92" s="58"/>
      <c r="BK92" s="59"/>
      <c r="BL92" s="59"/>
      <c r="BM92" s="59"/>
    </row>
    <row r="93" spans="1:65" ht="115.5">
      <c r="A93" s="58" t="s">
        <v>290</v>
      </c>
      <c r="B93" s="58" t="s">
        <v>291</v>
      </c>
      <c r="C93" s="59"/>
      <c r="D93" s="58" t="s">
        <v>67</v>
      </c>
      <c r="E93" s="58" t="s">
        <v>68</v>
      </c>
      <c r="F93" s="58" t="s">
        <v>69</v>
      </c>
      <c r="G93" s="58" t="s">
        <v>292</v>
      </c>
      <c r="H93" s="58">
        <v>1061</v>
      </c>
      <c r="I93" s="58" t="s">
        <v>293</v>
      </c>
      <c r="J93" s="58" t="s">
        <v>293</v>
      </c>
      <c r="K93" s="58" t="s">
        <v>290</v>
      </c>
      <c r="L93" s="58" t="s">
        <v>294</v>
      </c>
      <c r="M93" s="58" t="s">
        <v>73</v>
      </c>
      <c r="N93" s="58" t="s">
        <v>295</v>
      </c>
      <c r="O93" s="58" t="s">
        <v>84</v>
      </c>
      <c r="P93" s="58" t="s">
        <v>76</v>
      </c>
      <c r="Q93" s="58" t="s">
        <v>77</v>
      </c>
      <c r="R93" s="59"/>
      <c r="S93" s="58" t="s">
        <v>296</v>
      </c>
      <c r="T93" s="58" t="s">
        <v>107</v>
      </c>
      <c r="U93" s="58" t="s">
        <v>80</v>
      </c>
      <c r="V93" s="58" t="s">
        <v>81</v>
      </c>
      <c r="W93" s="58" t="s">
        <v>82</v>
      </c>
      <c r="X93" s="58" t="s">
        <v>82</v>
      </c>
      <c r="Y93" s="58" t="s">
        <v>83</v>
      </c>
      <c r="Z93" s="58">
        <v>110</v>
      </c>
      <c r="AA93" s="58">
        <v>650</v>
      </c>
      <c r="AB93" s="58" t="s">
        <v>69</v>
      </c>
      <c r="AC93" s="58" t="s">
        <v>84</v>
      </c>
      <c r="AD93" s="58" t="s">
        <v>76</v>
      </c>
      <c r="AE93" s="58" t="s">
        <v>85</v>
      </c>
      <c r="AF93" s="58">
        <v>3</v>
      </c>
      <c r="AG93" s="59"/>
      <c r="AH93" s="58" t="s">
        <v>107</v>
      </c>
      <c r="AI93" s="58" t="s">
        <v>80</v>
      </c>
      <c r="AJ93" s="58" t="s">
        <v>81</v>
      </c>
      <c r="AK93" s="58" t="s">
        <v>82</v>
      </c>
      <c r="AL93" s="58" t="s">
        <v>82</v>
      </c>
      <c r="AM93" s="58" t="s">
        <v>297</v>
      </c>
      <c r="AN93" s="58" t="s">
        <v>69</v>
      </c>
      <c r="AO93" s="58" t="s">
        <v>84</v>
      </c>
      <c r="AP93" s="58" t="s">
        <v>282</v>
      </c>
      <c r="AQ93" s="58" t="s">
        <v>298</v>
      </c>
      <c r="AR93" s="58" t="s">
        <v>76</v>
      </c>
      <c r="AS93" s="58" t="s">
        <v>77</v>
      </c>
      <c r="AT93" s="58" t="s">
        <v>299</v>
      </c>
      <c r="AU93" s="58" t="s">
        <v>82</v>
      </c>
      <c r="AV93" s="58" t="s">
        <v>81</v>
      </c>
      <c r="AW93" s="58" t="s">
        <v>82</v>
      </c>
      <c r="AX93" s="3" t="s">
        <v>300</v>
      </c>
      <c r="AY93" s="59"/>
      <c r="AZ93" s="58" t="s">
        <v>123</v>
      </c>
      <c r="BA93" s="58" t="s">
        <v>96</v>
      </c>
      <c r="BB93" s="58" t="s">
        <v>123</v>
      </c>
      <c r="BC93" s="58" t="s">
        <v>124</v>
      </c>
      <c r="BD93" s="58" t="s">
        <v>123</v>
      </c>
      <c r="BE93" s="58" t="s">
        <v>96</v>
      </c>
      <c r="BF93" s="58" t="s">
        <v>123</v>
      </c>
      <c r="BG93" s="58" t="s">
        <v>187</v>
      </c>
      <c r="BH93" s="58" t="s">
        <v>123</v>
      </c>
      <c r="BI93" s="58" t="s">
        <v>289</v>
      </c>
      <c r="BJ93" s="58" t="s">
        <v>83</v>
      </c>
      <c r="BK93" s="58">
        <v>100</v>
      </c>
      <c r="BL93" s="58">
        <v>600</v>
      </c>
      <c r="BM93" s="58" t="s">
        <v>84</v>
      </c>
    </row>
    <row r="94" spans="1:65" ht="115.5">
      <c r="A94" s="58"/>
      <c r="B94" s="58"/>
      <c r="C94" s="59"/>
      <c r="D94" s="58"/>
      <c r="E94" s="58"/>
      <c r="F94" s="58"/>
      <c r="G94" s="58"/>
      <c r="H94" s="58"/>
      <c r="I94" s="58"/>
      <c r="J94" s="58"/>
      <c r="K94" s="58"/>
      <c r="L94" s="58"/>
      <c r="M94" s="58"/>
      <c r="N94" s="58"/>
      <c r="O94" s="58"/>
      <c r="P94" s="58"/>
      <c r="Q94" s="58"/>
      <c r="R94" s="59"/>
      <c r="S94" s="58"/>
      <c r="T94" s="58"/>
      <c r="U94" s="58"/>
      <c r="V94" s="58"/>
      <c r="W94" s="58"/>
      <c r="X94" s="58"/>
      <c r="Y94" s="58"/>
      <c r="Z94" s="58"/>
      <c r="AA94" s="58"/>
      <c r="AB94" s="58"/>
      <c r="AC94" s="58"/>
      <c r="AD94" s="58"/>
      <c r="AE94" s="58"/>
      <c r="AF94" s="58"/>
      <c r="AG94" s="59"/>
      <c r="AH94" s="58"/>
      <c r="AI94" s="58"/>
      <c r="AJ94" s="58"/>
      <c r="AK94" s="58"/>
      <c r="AL94" s="58"/>
      <c r="AM94" s="58"/>
      <c r="AN94" s="58"/>
      <c r="AO94" s="58"/>
      <c r="AP94" s="58"/>
      <c r="AQ94" s="58"/>
      <c r="AR94" s="58"/>
      <c r="AS94" s="58"/>
      <c r="AT94" s="58"/>
      <c r="AU94" s="58"/>
      <c r="AV94" s="58"/>
      <c r="AW94" s="58"/>
      <c r="AX94" s="3" t="s">
        <v>301</v>
      </c>
      <c r="AY94" s="59"/>
      <c r="AZ94" s="58"/>
      <c r="BA94" s="58"/>
      <c r="BB94" s="58"/>
      <c r="BC94" s="58"/>
      <c r="BD94" s="58"/>
      <c r="BE94" s="58"/>
      <c r="BF94" s="58"/>
      <c r="BG94" s="58"/>
      <c r="BH94" s="58"/>
      <c r="BI94" s="58"/>
      <c r="BJ94" s="58"/>
      <c r="BK94" s="58"/>
      <c r="BL94" s="58"/>
      <c r="BM94" s="58"/>
    </row>
    <row r="95" spans="1:65" ht="90">
      <c r="A95" s="58"/>
      <c r="B95" s="58"/>
      <c r="C95" s="59"/>
      <c r="D95" s="58"/>
      <c r="E95" s="58"/>
      <c r="F95" s="58"/>
      <c r="G95" s="58"/>
      <c r="H95" s="58"/>
      <c r="I95" s="58"/>
      <c r="J95" s="58"/>
      <c r="K95" s="58"/>
      <c r="L95" s="58"/>
      <c r="M95" s="58"/>
      <c r="N95" s="58"/>
      <c r="O95" s="58"/>
      <c r="P95" s="58"/>
      <c r="Q95" s="58"/>
      <c r="R95" s="59"/>
      <c r="S95" s="58"/>
      <c r="T95" s="58"/>
      <c r="U95" s="58"/>
      <c r="V95" s="58"/>
      <c r="W95" s="58"/>
      <c r="X95" s="58"/>
      <c r="Y95" s="58"/>
      <c r="Z95" s="58"/>
      <c r="AA95" s="58"/>
      <c r="AB95" s="58"/>
      <c r="AC95" s="58"/>
      <c r="AD95" s="58"/>
      <c r="AE95" s="58"/>
      <c r="AF95" s="58"/>
      <c r="AG95" s="59"/>
      <c r="AH95" s="58"/>
      <c r="AI95" s="58"/>
      <c r="AJ95" s="58"/>
      <c r="AK95" s="58"/>
      <c r="AL95" s="58"/>
      <c r="AM95" s="58"/>
      <c r="AN95" s="58"/>
      <c r="AO95" s="58"/>
      <c r="AP95" s="58"/>
      <c r="AQ95" s="58"/>
      <c r="AR95" s="58"/>
      <c r="AS95" s="58"/>
      <c r="AT95" s="58"/>
      <c r="AU95" s="58"/>
      <c r="AV95" s="58"/>
      <c r="AW95" s="58"/>
      <c r="AX95" s="3" t="s">
        <v>302</v>
      </c>
      <c r="AY95" s="59"/>
      <c r="AZ95" s="58"/>
      <c r="BA95" s="58"/>
      <c r="BB95" s="58"/>
      <c r="BC95" s="58"/>
      <c r="BD95" s="58"/>
      <c r="BE95" s="58"/>
      <c r="BF95" s="58"/>
      <c r="BG95" s="58"/>
      <c r="BH95" s="58"/>
      <c r="BI95" s="58"/>
      <c r="BJ95" s="58"/>
      <c r="BK95" s="58"/>
      <c r="BL95" s="58"/>
      <c r="BM95" s="58"/>
    </row>
    <row r="96" spans="1:65" ht="166.5">
      <c r="A96" s="58" t="s">
        <v>303</v>
      </c>
      <c r="B96" s="58" t="s">
        <v>304</v>
      </c>
      <c r="C96" s="59"/>
      <c r="D96" s="58" t="s">
        <v>67</v>
      </c>
      <c r="E96" s="58" t="s">
        <v>68</v>
      </c>
      <c r="F96" s="58" t="s">
        <v>69</v>
      </c>
      <c r="G96" s="58" t="s">
        <v>305</v>
      </c>
      <c r="H96" s="58">
        <v>1831</v>
      </c>
      <c r="I96" s="58" t="s">
        <v>306</v>
      </c>
      <c r="J96" s="58" t="s">
        <v>306</v>
      </c>
      <c r="K96" s="58" t="s">
        <v>303</v>
      </c>
      <c r="L96" s="58" t="s">
        <v>307</v>
      </c>
      <c r="M96" s="58" t="s">
        <v>73</v>
      </c>
      <c r="N96" s="58" t="s">
        <v>308</v>
      </c>
      <c r="O96" s="58" t="s">
        <v>84</v>
      </c>
      <c r="P96" s="58" t="s">
        <v>76</v>
      </c>
      <c r="Q96" s="58" t="s">
        <v>77</v>
      </c>
      <c r="R96" s="59"/>
      <c r="S96" s="58" t="s">
        <v>309</v>
      </c>
      <c r="T96" s="58" t="s">
        <v>107</v>
      </c>
      <c r="U96" s="58" t="s">
        <v>80</v>
      </c>
      <c r="V96" s="58" t="s">
        <v>81</v>
      </c>
      <c r="W96" s="58" t="s">
        <v>81</v>
      </c>
      <c r="X96" s="58" t="s">
        <v>82</v>
      </c>
      <c r="Y96" s="58" t="s">
        <v>83</v>
      </c>
      <c r="Z96" s="58">
        <v>50000</v>
      </c>
      <c r="AA96" s="58">
        <v>60000</v>
      </c>
      <c r="AB96" s="58" t="s">
        <v>69</v>
      </c>
      <c r="AC96" s="58" t="s">
        <v>75</v>
      </c>
      <c r="AD96" s="58" t="s">
        <v>76</v>
      </c>
      <c r="AE96" s="58" t="s">
        <v>77</v>
      </c>
      <c r="AF96" s="58" t="s">
        <v>75</v>
      </c>
      <c r="AG96" s="59"/>
      <c r="AH96" s="58" t="s">
        <v>107</v>
      </c>
      <c r="AI96" s="58" t="s">
        <v>80</v>
      </c>
      <c r="AJ96" s="58" t="s">
        <v>82</v>
      </c>
      <c r="AK96" s="58" t="s">
        <v>82</v>
      </c>
      <c r="AL96" s="58" t="s">
        <v>81</v>
      </c>
      <c r="AM96" s="58" t="s">
        <v>310</v>
      </c>
      <c r="AN96" s="58" t="s">
        <v>69</v>
      </c>
      <c r="AO96" s="58" t="s">
        <v>84</v>
      </c>
      <c r="AP96" s="58" t="s">
        <v>109</v>
      </c>
      <c r="AQ96" s="58" t="s">
        <v>311</v>
      </c>
      <c r="AR96" s="58" t="s">
        <v>76</v>
      </c>
      <c r="AS96" s="58" t="s">
        <v>77</v>
      </c>
      <c r="AT96" s="58" t="s">
        <v>312</v>
      </c>
      <c r="AU96" s="58" t="s">
        <v>81</v>
      </c>
      <c r="AV96" s="58" t="s">
        <v>81</v>
      </c>
      <c r="AW96" s="58" t="s">
        <v>81</v>
      </c>
      <c r="AX96" s="3" t="s">
        <v>313</v>
      </c>
      <c r="AY96" s="59"/>
      <c r="AZ96" s="58" t="s">
        <v>123</v>
      </c>
      <c r="BA96" s="58" t="s">
        <v>96</v>
      </c>
      <c r="BB96" s="58" t="s">
        <v>123</v>
      </c>
      <c r="BC96" s="58" t="s">
        <v>96</v>
      </c>
      <c r="BD96" s="58" t="s">
        <v>123</v>
      </c>
      <c r="BE96" s="58" t="s">
        <v>96</v>
      </c>
      <c r="BF96" s="58" t="s">
        <v>123</v>
      </c>
      <c r="BG96" s="58" t="s">
        <v>96</v>
      </c>
      <c r="BH96" s="58" t="s">
        <v>123</v>
      </c>
      <c r="BI96" s="58" t="s">
        <v>289</v>
      </c>
      <c r="BJ96" s="58" t="s">
        <v>83</v>
      </c>
      <c r="BK96" s="58">
        <v>5000</v>
      </c>
      <c r="BL96" s="58">
        <v>10000</v>
      </c>
      <c r="BM96" s="58" t="s">
        <v>75</v>
      </c>
    </row>
    <row r="97" spans="1:65" ht="77.25">
      <c r="A97" s="58"/>
      <c r="B97" s="58"/>
      <c r="C97" s="59"/>
      <c r="D97" s="58"/>
      <c r="E97" s="58"/>
      <c r="F97" s="58"/>
      <c r="G97" s="58"/>
      <c r="H97" s="58"/>
      <c r="I97" s="58"/>
      <c r="J97" s="58"/>
      <c r="K97" s="58"/>
      <c r="L97" s="58"/>
      <c r="M97" s="58"/>
      <c r="N97" s="58"/>
      <c r="O97" s="58"/>
      <c r="P97" s="58"/>
      <c r="Q97" s="58"/>
      <c r="R97" s="59"/>
      <c r="S97" s="58"/>
      <c r="T97" s="58"/>
      <c r="U97" s="58"/>
      <c r="V97" s="58"/>
      <c r="W97" s="58"/>
      <c r="X97" s="58"/>
      <c r="Y97" s="58"/>
      <c r="Z97" s="58"/>
      <c r="AA97" s="58"/>
      <c r="AB97" s="58"/>
      <c r="AC97" s="58"/>
      <c r="AD97" s="58"/>
      <c r="AE97" s="58"/>
      <c r="AF97" s="58"/>
      <c r="AG97" s="59"/>
      <c r="AH97" s="58"/>
      <c r="AI97" s="58"/>
      <c r="AJ97" s="58"/>
      <c r="AK97" s="58"/>
      <c r="AL97" s="58"/>
      <c r="AM97" s="58"/>
      <c r="AN97" s="58"/>
      <c r="AO97" s="58"/>
      <c r="AP97" s="58"/>
      <c r="AQ97" s="58"/>
      <c r="AR97" s="58"/>
      <c r="AS97" s="58"/>
      <c r="AT97" s="58"/>
      <c r="AU97" s="58"/>
      <c r="AV97" s="58"/>
      <c r="AW97" s="58"/>
      <c r="AX97" s="3" t="s">
        <v>314</v>
      </c>
      <c r="AY97" s="59"/>
      <c r="AZ97" s="58"/>
      <c r="BA97" s="58"/>
      <c r="BB97" s="58"/>
      <c r="BC97" s="58"/>
      <c r="BD97" s="58"/>
      <c r="BE97" s="58"/>
      <c r="BF97" s="58"/>
      <c r="BG97" s="58"/>
      <c r="BH97" s="58"/>
      <c r="BI97" s="58"/>
      <c r="BJ97" s="58"/>
      <c r="BK97" s="58"/>
      <c r="BL97" s="58"/>
      <c r="BM97" s="58"/>
    </row>
    <row r="98" spans="1:65" ht="77.25">
      <c r="A98" s="58"/>
      <c r="B98" s="58"/>
      <c r="C98" s="59"/>
      <c r="D98" s="58"/>
      <c r="E98" s="58"/>
      <c r="F98" s="58"/>
      <c r="G98" s="58"/>
      <c r="H98" s="58"/>
      <c r="I98" s="58"/>
      <c r="J98" s="58"/>
      <c r="K98" s="58"/>
      <c r="L98" s="58"/>
      <c r="M98" s="58"/>
      <c r="N98" s="58"/>
      <c r="O98" s="58"/>
      <c r="P98" s="58"/>
      <c r="Q98" s="58"/>
      <c r="R98" s="59"/>
      <c r="S98" s="58"/>
      <c r="T98" s="58"/>
      <c r="U98" s="58"/>
      <c r="V98" s="58"/>
      <c r="W98" s="58"/>
      <c r="X98" s="58"/>
      <c r="Y98" s="58"/>
      <c r="Z98" s="58"/>
      <c r="AA98" s="58"/>
      <c r="AB98" s="58"/>
      <c r="AC98" s="58"/>
      <c r="AD98" s="58"/>
      <c r="AE98" s="58"/>
      <c r="AF98" s="58"/>
      <c r="AG98" s="59"/>
      <c r="AH98" s="58"/>
      <c r="AI98" s="58"/>
      <c r="AJ98" s="58"/>
      <c r="AK98" s="58"/>
      <c r="AL98" s="58"/>
      <c r="AM98" s="58"/>
      <c r="AN98" s="58"/>
      <c r="AO98" s="58"/>
      <c r="AP98" s="58"/>
      <c r="AQ98" s="58"/>
      <c r="AR98" s="58"/>
      <c r="AS98" s="58"/>
      <c r="AT98" s="58"/>
      <c r="AU98" s="58"/>
      <c r="AV98" s="58"/>
      <c r="AW98" s="58"/>
      <c r="AX98" s="3" t="s">
        <v>315</v>
      </c>
      <c r="AY98" s="59"/>
      <c r="AZ98" s="58"/>
      <c r="BA98" s="58"/>
      <c r="BB98" s="58"/>
      <c r="BC98" s="58"/>
      <c r="BD98" s="58"/>
      <c r="BE98" s="58"/>
      <c r="BF98" s="58"/>
      <c r="BG98" s="58"/>
      <c r="BH98" s="58"/>
      <c r="BI98" s="58"/>
      <c r="BJ98" s="58"/>
      <c r="BK98" s="58"/>
      <c r="BL98" s="58"/>
      <c r="BM98" s="58"/>
    </row>
    <row r="99" spans="1:65" ht="115.5">
      <c r="A99" s="58"/>
      <c r="B99" s="58"/>
      <c r="C99" s="59"/>
      <c r="D99" s="58"/>
      <c r="E99" s="58"/>
      <c r="F99" s="58"/>
      <c r="G99" s="58"/>
      <c r="H99" s="58"/>
      <c r="I99" s="58"/>
      <c r="J99" s="58"/>
      <c r="K99" s="58"/>
      <c r="L99" s="58"/>
      <c r="M99" s="58"/>
      <c r="N99" s="58"/>
      <c r="O99" s="58"/>
      <c r="P99" s="58"/>
      <c r="Q99" s="58"/>
      <c r="R99" s="59"/>
      <c r="S99" s="58"/>
      <c r="T99" s="58"/>
      <c r="U99" s="58"/>
      <c r="V99" s="58"/>
      <c r="W99" s="58"/>
      <c r="X99" s="58"/>
      <c r="Y99" s="58"/>
      <c r="Z99" s="58"/>
      <c r="AA99" s="58"/>
      <c r="AB99" s="58"/>
      <c r="AC99" s="58"/>
      <c r="AD99" s="58"/>
      <c r="AE99" s="58"/>
      <c r="AF99" s="58"/>
      <c r="AG99" s="59"/>
      <c r="AH99" s="58"/>
      <c r="AI99" s="58"/>
      <c r="AJ99" s="58"/>
      <c r="AK99" s="58"/>
      <c r="AL99" s="58"/>
      <c r="AM99" s="58"/>
      <c r="AN99" s="58"/>
      <c r="AO99" s="58"/>
      <c r="AP99" s="58"/>
      <c r="AQ99" s="58"/>
      <c r="AR99" s="58"/>
      <c r="AS99" s="58"/>
      <c r="AT99" s="58"/>
      <c r="AU99" s="58"/>
      <c r="AV99" s="58"/>
      <c r="AW99" s="58"/>
      <c r="AX99" s="3" t="s">
        <v>316</v>
      </c>
      <c r="AY99" s="59"/>
      <c r="AZ99" s="58"/>
      <c r="BA99" s="58"/>
      <c r="BB99" s="58"/>
      <c r="BC99" s="58"/>
      <c r="BD99" s="58"/>
      <c r="BE99" s="58"/>
      <c r="BF99" s="58"/>
      <c r="BG99" s="58"/>
      <c r="BH99" s="58"/>
      <c r="BI99" s="58"/>
      <c r="BJ99" s="58"/>
      <c r="BK99" s="58"/>
      <c r="BL99" s="58"/>
      <c r="BM99" s="58"/>
    </row>
    <row r="100" spans="1:65" ht="64.5">
      <c r="A100" s="3" t="s">
        <v>317</v>
      </c>
      <c r="B100" s="3" t="s">
        <v>237</v>
      </c>
      <c r="C100" s="2"/>
      <c r="D100" s="3" t="s">
        <v>67</v>
      </c>
      <c r="E100" s="3" t="s">
        <v>68</v>
      </c>
      <c r="F100" s="3" t="s">
        <v>69</v>
      </c>
      <c r="G100" s="3" t="s">
        <v>318</v>
      </c>
      <c r="H100" s="3">
        <v>1091</v>
      </c>
      <c r="I100" s="3" t="s">
        <v>319</v>
      </c>
      <c r="J100" s="3" t="s">
        <v>319</v>
      </c>
      <c r="K100" s="3" t="s">
        <v>317</v>
      </c>
      <c r="L100" s="3" t="s">
        <v>240</v>
      </c>
      <c r="M100" s="3" t="s">
        <v>73</v>
      </c>
      <c r="N100" s="3" t="s">
        <v>241</v>
      </c>
      <c r="O100" s="3" t="s">
        <v>84</v>
      </c>
      <c r="P100" s="3" t="s">
        <v>76</v>
      </c>
      <c r="Q100" s="3" t="s">
        <v>77</v>
      </c>
      <c r="R100" s="2"/>
      <c r="S100" s="3" t="s">
        <v>320</v>
      </c>
      <c r="T100" s="3" t="s">
        <v>107</v>
      </c>
      <c r="U100" s="3" t="s">
        <v>80</v>
      </c>
      <c r="V100" s="3" t="s">
        <v>81</v>
      </c>
      <c r="W100" s="3" t="s">
        <v>82</v>
      </c>
      <c r="X100" s="3" t="s">
        <v>82</v>
      </c>
      <c r="Y100" s="3" t="s">
        <v>83</v>
      </c>
      <c r="Z100" s="3">
        <v>250</v>
      </c>
      <c r="AA100" s="3">
        <v>650</v>
      </c>
      <c r="AB100" s="3" t="s">
        <v>69</v>
      </c>
      <c r="AC100" s="3" t="s">
        <v>84</v>
      </c>
      <c r="AD100" s="3" t="s">
        <v>76</v>
      </c>
      <c r="AE100" s="3" t="s">
        <v>77</v>
      </c>
      <c r="AF100" s="3">
        <v>1</v>
      </c>
      <c r="AG100" s="2"/>
      <c r="AH100" s="3" t="s">
        <v>107</v>
      </c>
      <c r="AI100" s="3" t="s">
        <v>80</v>
      </c>
      <c r="AJ100" s="3" t="s">
        <v>81</v>
      </c>
      <c r="AK100" s="3" t="s">
        <v>82</v>
      </c>
      <c r="AL100" s="3" t="s">
        <v>82</v>
      </c>
      <c r="AM100" s="3" t="s">
        <v>321</v>
      </c>
      <c r="AN100" s="3" t="s">
        <v>69</v>
      </c>
      <c r="AO100" s="3" t="s">
        <v>87</v>
      </c>
      <c r="AP100" s="3" t="s">
        <v>109</v>
      </c>
      <c r="AQ100" s="3" t="s">
        <v>322</v>
      </c>
      <c r="AR100" s="3" t="s">
        <v>76</v>
      </c>
      <c r="AS100" s="3">
        <v>0</v>
      </c>
      <c r="AT100" s="3" t="s">
        <v>245</v>
      </c>
      <c r="AU100" s="3" t="s">
        <v>82</v>
      </c>
      <c r="AV100" s="3" t="s">
        <v>82</v>
      </c>
      <c r="AW100" s="3" t="s">
        <v>82</v>
      </c>
      <c r="AX100" s="2"/>
      <c r="AY100" s="2"/>
      <c r="AZ100" s="3" t="s">
        <v>123</v>
      </c>
      <c r="BA100" s="3" t="s">
        <v>96</v>
      </c>
      <c r="BB100" s="3" t="s">
        <v>123</v>
      </c>
      <c r="BC100" s="3" t="s">
        <v>96</v>
      </c>
      <c r="BD100" s="3" t="s">
        <v>123</v>
      </c>
      <c r="BE100" s="3" t="s">
        <v>96</v>
      </c>
      <c r="BF100" s="3" t="s">
        <v>97</v>
      </c>
      <c r="BG100" s="2"/>
      <c r="BH100" s="3" t="s">
        <v>123</v>
      </c>
      <c r="BI100" s="3" t="s">
        <v>125</v>
      </c>
      <c r="BJ100" s="3" t="s">
        <v>83</v>
      </c>
      <c r="BK100" s="2"/>
      <c r="BL100" s="2"/>
      <c r="BM100" s="2"/>
    </row>
    <row r="101" spans="1:65" ht="77.25">
      <c r="A101" s="58" t="s">
        <v>323</v>
      </c>
      <c r="B101" s="58" t="s">
        <v>101</v>
      </c>
      <c r="C101" s="59"/>
      <c r="D101" s="58" t="s">
        <v>67</v>
      </c>
      <c r="E101" s="58" t="s">
        <v>68</v>
      </c>
      <c r="F101" s="58" t="s">
        <v>69</v>
      </c>
      <c r="G101" s="58" t="s">
        <v>324</v>
      </c>
      <c r="H101" s="58">
        <v>1103</v>
      </c>
      <c r="I101" s="58" t="s">
        <v>325</v>
      </c>
      <c r="J101" s="58" t="s">
        <v>325</v>
      </c>
      <c r="K101" s="58" t="s">
        <v>323</v>
      </c>
      <c r="L101" s="58" t="s">
        <v>104</v>
      </c>
      <c r="M101" s="58" t="s">
        <v>73</v>
      </c>
      <c r="N101" s="58" t="s">
        <v>105</v>
      </c>
      <c r="O101" s="58" t="s">
        <v>84</v>
      </c>
      <c r="P101" s="58" t="s">
        <v>76</v>
      </c>
      <c r="Q101" s="58">
        <v>0</v>
      </c>
      <c r="R101" s="59"/>
      <c r="S101" s="58" t="s">
        <v>326</v>
      </c>
      <c r="T101" s="58" t="s">
        <v>79</v>
      </c>
      <c r="U101" s="58" t="s">
        <v>80</v>
      </c>
      <c r="V101" s="58" t="s">
        <v>82</v>
      </c>
      <c r="W101" s="58" t="s">
        <v>81</v>
      </c>
      <c r="X101" s="58" t="s">
        <v>82</v>
      </c>
      <c r="Y101" s="58" t="s">
        <v>83</v>
      </c>
      <c r="Z101" s="58">
        <v>1</v>
      </c>
      <c r="AA101" s="58">
        <v>500</v>
      </c>
      <c r="AB101" s="58" t="s">
        <v>69</v>
      </c>
      <c r="AC101" s="58" t="s">
        <v>87</v>
      </c>
      <c r="AD101" s="58" t="s">
        <v>76</v>
      </c>
      <c r="AE101" s="58">
        <v>0</v>
      </c>
      <c r="AF101" s="58">
        <v>1</v>
      </c>
      <c r="AG101" s="59"/>
      <c r="AH101" s="58" t="s">
        <v>107</v>
      </c>
      <c r="AI101" s="58" t="s">
        <v>80</v>
      </c>
      <c r="AJ101" s="58" t="s">
        <v>82</v>
      </c>
      <c r="AK101" s="58" t="s">
        <v>81</v>
      </c>
      <c r="AL101" s="58" t="s">
        <v>81</v>
      </c>
      <c r="AM101" s="58" t="s">
        <v>108</v>
      </c>
      <c r="AN101" s="58" t="s">
        <v>76</v>
      </c>
      <c r="AO101" s="58" t="s">
        <v>87</v>
      </c>
      <c r="AP101" s="58" t="s">
        <v>282</v>
      </c>
      <c r="AQ101" s="58" t="s">
        <v>327</v>
      </c>
      <c r="AR101" s="58" t="s">
        <v>76</v>
      </c>
      <c r="AS101" s="58" t="s">
        <v>77</v>
      </c>
      <c r="AT101" s="58" t="s">
        <v>328</v>
      </c>
      <c r="AU101" s="58" t="s">
        <v>81</v>
      </c>
      <c r="AV101" s="58" t="s">
        <v>81</v>
      </c>
      <c r="AW101" s="58" t="s">
        <v>82</v>
      </c>
      <c r="AX101" s="3" t="s">
        <v>329</v>
      </c>
      <c r="AY101" s="59"/>
      <c r="AZ101" s="58" t="s">
        <v>97</v>
      </c>
      <c r="BA101" s="59"/>
      <c r="BB101" s="58" t="s">
        <v>123</v>
      </c>
      <c r="BC101" s="58" t="e">
        <f xml:space="preserve"> (stable)</f>
        <v>#NAME?</v>
      </c>
      <c r="BD101" s="58" t="s">
        <v>123</v>
      </c>
      <c r="BE101" s="58" t="e">
        <f xml:space="preserve"> (stable)</f>
        <v>#NAME?</v>
      </c>
      <c r="BF101" s="58" t="s">
        <v>123</v>
      </c>
      <c r="BG101" s="58" t="e">
        <f xml:space="preserve"> (stable)</f>
        <v>#NAME?</v>
      </c>
      <c r="BH101" s="58" t="s">
        <v>123</v>
      </c>
      <c r="BI101" s="58" t="s">
        <v>250</v>
      </c>
      <c r="BJ101" s="58" t="s">
        <v>83</v>
      </c>
      <c r="BK101" s="58">
        <v>1</v>
      </c>
      <c r="BL101" s="58">
        <v>500</v>
      </c>
      <c r="BM101" s="58" t="s">
        <v>87</v>
      </c>
    </row>
    <row r="102" spans="1:65" ht="141">
      <c r="A102" s="58"/>
      <c r="B102" s="58"/>
      <c r="C102" s="59"/>
      <c r="D102" s="58"/>
      <c r="E102" s="58"/>
      <c r="F102" s="58"/>
      <c r="G102" s="58"/>
      <c r="H102" s="58"/>
      <c r="I102" s="58"/>
      <c r="J102" s="58"/>
      <c r="K102" s="58"/>
      <c r="L102" s="58"/>
      <c r="M102" s="58"/>
      <c r="N102" s="58"/>
      <c r="O102" s="58"/>
      <c r="P102" s="58"/>
      <c r="Q102" s="58"/>
      <c r="R102" s="59"/>
      <c r="S102" s="58"/>
      <c r="T102" s="58"/>
      <c r="U102" s="58"/>
      <c r="V102" s="58"/>
      <c r="W102" s="58"/>
      <c r="X102" s="58"/>
      <c r="Y102" s="58"/>
      <c r="Z102" s="58"/>
      <c r="AA102" s="58"/>
      <c r="AB102" s="58"/>
      <c r="AC102" s="58"/>
      <c r="AD102" s="58"/>
      <c r="AE102" s="58"/>
      <c r="AF102" s="58"/>
      <c r="AG102" s="59"/>
      <c r="AH102" s="58"/>
      <c r="AI102" s="58"/>
      <c r="AJ102" s="58"/>
      <c r="AK102" s="58"/>
      <c r="AL102" s="58"/>
      <c r="AM102" s="58"/>
      <c r="AN102" s="58"/>
      <c r="AO102" s="58"/>
      <c r="AP102" s="58"/>
      <c r="AQ102" s="58"/>
      <c r="AR102" s="58"/>
      <c r="AS102" s="58"/>
      <c r="AT102" s="58"/>
      <c r="AU102" s="58"/>
      <c r="AV102" s="58"/>
      <c r="AW102" s="58"/>
      <c r="AX102" s="3" t="s">
        <v>330</v>
      </c>
      <c r="AY102" s="59"/>
      <c r="AZ102" s="58"/>
      <c r="BA102" s="59"/>
      <c r="BB102" s="58"/>
      <c r="BC102" s="58"/>
      <c r="BD102" s="58"/>
      <c r="BE102" s="58"/>
      <c r="BF102" s="58"/>
      <c r="BG102" s="58"/>
      <c r="BH102" s="58"/>
      <c r="BI102" s="58"/>
      <c r="BJ102" s="58"/>
      <c r="BK102" s="58"/>
      <c r="BL102" s="58"/>
      <c r="BM102" s="58"/>
    </row>
    <row r="103" spans="1:65">
      <c r="A103" s="58"/>
      <c r="B103" s="58"/>
      <c r="C103" s="59"/>
      <c r="D103" s="58"/>
      <c r="E103" s="58"/>
      <c r="F103" s="58"/>
      <c r="G103" s="58"/>
      <c r="H103" s="58"/>
      <c r="I103" s="58"/>
      <c r="J103" s="58"/>
      <c r="K103" s="58"/>
      <c r="L103" s="58"/>
      <c r="M103" s="58"/>
      <c r="N103" s="58"/>
      <c r="O103" s="58"/>
      <c r="P103" s="58"/>
      <c r="Q103" s="58"/>
      <c r="R103" s="59"/>
      <c r="S103" s="58"/>
      <c r="T103" s="58"/>
      <c r="U103" s="58"/>
      <c r="V103" s="58"/>
      <c r="W103" s="58"/>
      <c r="X103" s="58"/>
      <c r="Y103" s="58"/>
      <c r="Z103" s="58"/>
      <c r="AA103" s="58"/>
      <c r="AB103" s="58"/>
      <c r="AC103" s="58"/>
      <c r="AD103" s="58"/>
      <c r="AE103" s="58"/>
      <c r="AF103" s="58"/>
      <c r="AG103" s="59"/>
      <c r="AH103" s="58"/>
      <c r="AI103" s="58"/>
      <c r="AJ103" s="58"/>
      <c r="AK103" s="58"/>
      <c r="AL103" s="58"/>
      <c r="AM103" s="58"/>
      <c r="AN103" s="58"/>
      <c r="AO103" s="58"/>
      <c r="AP103" s="58"/>
      <c r="AQ103" s="58"/>
      <c r="AR103" s="58"/>
      <c r="AS103" s="58"/>
      <c r="AT103" s="58"/>
      <c r="AU103" s="58"/>
      <c r="AV103" s="58"/>
      <c r="AW103" s="58"/>
      <c r="AX103" s="3"/>
      <c r="AY103" s="59"/>
      <c r="AZ103" s="58"/>
      <c r="BA103" s="59"/>
      <c r="BB103" s="58"/>
      <c r="BC103" s="58"/>
      <c r="BD103" s="58"/>
      <c r="BE103" s="58"/>
      <c r="BF103" s="58"/>
      <c r="BG103" s="58"/>
      <c r="BH103" s="58"/>
      <c r="BI103" s="58"/>
      <c r="BJ103" s="58"/>
      <c r="BK103" s="58"/>
      <c r="BL103" s="58"/>
      <c r="BM103" s="58"/>
    </row>
    <row r="104" spans="1:65">
      <c r="A104" s="58"/>
      <c r="B104" s="58"/>
      <c r="C104" s="59"/>
      <c r="D104" s="58"/>
      <c r="E104" s="58"/>
      <c r="F104" s="58"/>
      <c r="G104" s="58"/>
      <c r="H104" s="58"/>
      <c r="I104" s="58"/>
      <c r="J104" s="58"/>
      <c r="K104" s="58"/>
      <c r="L104" s="58"/>
      <c r="M104" s="58"/>
      <c r="N104" s="58"/>
      <c r="O104" s="58"/>
      <c r="P104" s="58"/>
      <c r="Q104" s="58"/>
      <c r="R104" s="59"/>
      <c r="S104" s="58"/>
      <c r="T104" s="58"/>
      <c r="U104" s="58"/>
      <c r="V104" s="58"/>
      <c r="W104" s="58"/>
      <c r="X104" s="58"/>
      <c r="Y104" s="58"/>
      <c r="Z104" s="58"/>
      <c r="AA104" s="58"/>
      <c r="AB104" s="58"/>
      <c r="AC104" s="58"/>
      <c r="AD104" s="58"/>
      <c r="AE104" s="58"/>
      <c r="AF104" s="58"/>
      <c r="AG104" s="59"/>
      <c r="AH104" s="58"/>
      <c r="AI104" s="58"/>
      <c r="AJ104" s="58"/>
      <c r="AK104" s="58"/>
      <c r="AL104" s="58"/>
      <c r="AM104" s="58"/>
      <c r="AN104" s="58"/>
      <c r="AO104" s="58"/>
      <c r="AP104" s="58"/>
      <c r="AQ104" s="58"/>
      <c r="AR104" s="58"/>
      <c r="AS104" s="58"/>
      <c r="AT104" s="58"/>
      <c r="AU104" s="58"/>
      <c r="AV104" s="58"/>
      <c r="AW104" s="58"/>
      <c r="AX104" s="3"/>
      <c r="AY104" s="59"/>
      <c r="AZ104" s="58"/>
      <c r="BA104" s="59"/>
      <c r="BB104" s="58"/>
      <c r="BC104" s="58"/>
      <c r="BD104" s="58"/>
      <c r="BE104" s="58"/>
      <c r="BF104" s="58"/>
      <c r="BG104" s="58"/>
      <c r="BH104" s="58"/>
      <c r="BI104" s="58"/>
      <c r="BJ104" s="58"/>
      <c r="BK104" s="58"/>
      <c r="BL104" s="58"/>
      <c r="BM104" s="58"/>
    </row>
    <row r="105" spans="1:65" ht="90">
      <c r="A105" s="58" t="s">
        <v>331</v>
      </c>
      <c r="B105" s="58" t="s">
        <v>66</v>
      </c>
      <c r="C105" s="59"/>
      <c r="D105" s="58" t="s">
        <v>67</v>
      </c>
      <c r="E105" s="58" t="s">
        <v>68</v>
      </c>
      <c r="F105" s="58" t="s">
        <v>69</v>
      </c>
      <c r="G105" s="58" t="s">
        <v>332</v>
      </c>
      <c r="H105" s="58">
        <v>1322</v>
      </c>
      <c r="I105" s="58" t="s">
        <v>333</v>
      </c>
      <c r="J105" s="58" t="s">
        <v>333</v>
      </c>
      <c r="K105" s="58" t="s">
        <v>331</v>
      </c>
      <c r="L105" s="58" t="s">
        <v>72</v>
      </c>
      <c r="M105" s="58" t="s">
        <v>73</v>
      </c>
      <c r="N105" s="58" t="s">
        <v>334</v>
      </c>
      <c r="O105" s="58" t="s">
        <v>84</v>
      </c>
      <c r="P105" s="58" t="s">
        <v>76</v>
      </c>
      <c r="Q105" s="58" t="s">
        <v>85</v>
      </c>
      <c r="R105" s="59"/>
      <c r="S105" s="58" t="s">
        <v>335</v>
      </c>
      <c r="T105" s="58" t="s">
        <v>79</v>
      </c>
      <c r="U105" s="58" t="s">
        <v>80</v>
      </c>
      <c r="V105" s="58" t="s">
        <v>81</v>
      </c>
      <c r="W105" s="58" t="s">
        <v>81</v>
      </c>
      <c r="X105" s="58" t="s">
        <v>82</v>
      </c>
      <c r="Y105" s="58" t="s">
        <v>83</v>
      </c>
      <c r="Z105" s="58">
        <v>6650</v>
      </c>
      <c r="AA105" s="58">
        <v>19200</v>
      </c>
      <c r="AB105" s="58" t="s">
        <v>69</v>
      </c>
      <c r="AC105" s="58" t="s">
        <v>84</v>
      </c>
      <c r="AD105" s="58" t="s">
        <v>76</v>
      </c>
      <c r="AE105" s="58" t="s">
        <v>85</v>
      </c>
      <c r="AF105" s="58">
        <v>3</v>
      </c>
      <c r="AG105" s="59"/>
      <c r="AH105" s="58" t="s">
        <v>79</v>
      </c>
      <c r="AI105" s="58" t="s">
        <v>80</v>
      </c>
      <c r="AJ105" s="58" t="s">
        <v>81</v>
      </c>
      <c r="AK105" s="58" t="s">
        <v>82</v>
      </c>
      <c r="AL105" s="58" t="s">
        <v>81</v>
      </c>
      <c r="AM105" s="58" t="s">
        <v>336</v>
      </c>
      <c r="AN105" s="58" t="s">
        <v>69</v>
      </c>
      <c r="AO105" s="58" t="s">
        <v>84</v>
      </c>
      <c r="AP105" s="58" t="s">
        <v>135</v>
      </c>
      <c r="AQ105" s="58" t="s">
        <v>337</v>
      </c>
      <c r="AR105" s="58" t="s">
        <v>76</v>
      </c>
      <c r="AS105" s="58" t="s">
        <v>85</v>
      </c>
      <c r="AT105" s="58" t="s">
        <v>338</v>
      </c>
      <c r="AU105" s="58" t="s">
        <v>82</v>
      </c>
      <c r="AV105" s="58" t="s">
        <v>82</v>
      </c>
      <c r="AW105" s="58" t="s">
        <v>81</v>
      </c>
      <c r="AX105" s="3" t="s">
        <v>339</v>
      </c>
      <c r="AY105" s="59"/>
      <c r="AZ105" s="58" t="s">
        <v>97</v>
      </c>
      <c r="BA105" s="59"/>
      <c r="BB105" s="58" t="s">
        <v>97</v>
      </c>
      <c r="BC105" s="59"/>
      <c r="BD105" s="58" t="s">
        <v>97</v>
      </c>
      <c r="BE105" s="59"/>
      <c r="BF105" s="58" t="s">
        <v>97</v>
      </c>
      <c r="BG105" s="59"/>
      <c r="BH105" s="58" t="s">
        <v>97</v>
      </c>
      <c r="BI105" s="59"/>
      <c r="BJ105" s="58" t="s">
        <v>83</v>
      </c>
      <c r="BK105" s="59"/>
      <c r="BL105" s="59"/>
      <c r="BM105" s="59"/>
    </row>
    <row r="106" spans="1:65" ht="77.25">
      <c r="A106" s="58"/>
      <c r="B106" s="58"/>
      <c r="C106" s="59"/>
      <c r="D106" s="58"/>
      <c r="E106" s="58"/>
      <c r="F106" s="58"/>
      <c r="G106" s="58"/>
      <c r="H106" s="58"/>
      <c r="I106" s="58"/>
      <c r="J106" s="58"/>
      <c r="K106" s="58"/>
      <c r="L106" s="58"/>
      <c r="M106" s="58"/>
      <c r="N106" s="58"/>
      <c r="O106" s="58"/>
      <c r="P106" s="58"/>
      <c r="Q106" s="58"/>
      <c r="R106" s="59"/>
      <c r="S106" s="58"/>
      <c r="T106" s="58"/>
      <c r="U106" s="58"/>
      <c r="V106" s="58"/>
      <c r="W106" s="58"/>
      <c r="X106" s="58"/>
      <c r="Y106" s="58"/>
      <c r="Z106" s="58"/>
      <c r="AA106" s="58"/>
      <c r="AB106" s="58"/>
      <c r="AC106" s="58"/>
      <c r="AD106" s="58"/>
      <c r="AE106" s="58"/>
      <c r="AF106" s="58"/>
      <c r="AG106" s="59"/>
      <c r="AH106" s="58"/>
      <c r="AI106" s="58"/>
      <c r="AJ106" s="58"/>
      <c r="AK106" s="58"/>
      <c r="AL106" s="58"/>
      <c r="AM106" s="58"/>
      <c r="AN106" s="58"/>
      <c r="AO106" s="58"/>
      <c r="AP106" s="58"/>
      <c r="AQ106" s="58"/>
      <c r="AR106" s="58"/>
      <c r="AS106" s="58"/>
      <c r="AT106" s="58"/>
      <c r="AU106" s="58"/>
      <c r="AV106" s="58"/>
      <c r="AW106" s="58"/>
      <c r="AX106" s="3" t="s">
        <v>340</v>
      </c>
      <c r="AY106" s="59"/>
      <c r="AZ106" s="58"/>
      <c r="BA106" s="59"/>
      <c r="BB106" s="58"/>
      <c r="BC106" s="59"/>
      <c r="BD106" s="58"/>
      <c r="BE106" s="59"/>
      <c r="BF106" s="58"/>
      <c r="BG106" s="59"/>
      <c r="BH106" s="58"/>
      <c r="BI106" s="59"/>
      <c r="BJ106" s="58"/>
      <c r="BK106" s="59"/>
      <c r="BL106" s="59"/>
      <c r="BM106" s="59"/>
    </row>
    <row r="107" spans="1:65" ht="77.25">
      <c r="A107" s="58"/>
      <c r="B107" s="58"/>
      <c r="C107" s="59"/>
      <c r="D107" s="58"/>
      <c r="E107" s="58"/>
      <c r="F107" s="58"/>
      <c r="G107" s="58"/>
      <c r="H107" s="58"/>
      <c r="I107" s="58"/>
      <c r="J107" s="58"/>
      <c r="K107" s="58"/>
      <c r="L107" s="58"/>
      <c r="M107" s="58"/>
      <c r="N107" s="58"/>
      <c r="O107" s="58"/>
      <c r="P107" s="58"/>
      <c r="Q107" s="58"/>
      <c r="R107" s="59"/>
      <c r="S107" s="58"/>
      <c r="T107" s="58"/>
      <c r="U107" s="58"/>
      <c r="V107" s="58"/>
      <c r="W107" s="58"/>
      <c r="X107" s="58"/>
      <c r="Y107" s="58"/>
      <c r="Z107" s="58"/>
      <c r="AA107" s="58"/>
      <c r="AB107" s="58"/>
      <c r="AC107" s="58"/>
      <c r="AD107" s="58"/>
      <c r="AE107" s="58"/>
      <c r="AF107" s="58"/>
      <c r="AG107" s="59"/>
      <c r="AH107" s="58"/>
      <c r="AI107" s="58"/>
      <c r="AJ107" s="58"/>
      <c r="AK107" s="58"/>
      <c r="AL107" s="58"/>
      <c r="AM107" s="58"/>
      <c r="AN107" s="58"/>
      <c r="AO107" s="58"/>
      <c r="AP107" s="58"/>
      <c r="AQ107" s="58"/>
      <c r="AR107" s="58"/>
      <c r="AS107" s="58"/>
      <c r="AT107" s="58"/>
      <c r="AU107" s="58"/>
      <c r="AV107" s="58"/>
      <c r="AW107" s="58"/>
      <c r="AX107" s="3" t="s">
        <v>341</v>
      </c>
      <c r="AY107" s="59"/>
      <c r="AZ107" s="58"/>
      <c r="BA107" s="59"/>
      <c r="BB107" s="58"/>
      <c r="BC107" s="59"/>
      <c r="BD107" s="58"/>
      <c r="BE107" s="59"/>
      <c r="BF107" s="58"/>
      <c r="BG107" s="59"/>
      <c r="BH107" s="58"/>
      <c r="BI107" s="59"/>
      <c r="BJ107" s="58"/>
      <c r="BK107" s="59"/>
      <c r="BL107" s="59"/>
      <c r="BM107" s="59"/>
    </row>
    <row r="108" spans="1:65" ht="102.75">
      <c r="A108" s="58" t="s">
        <v>342</v>
      </c>
      <c r="B108" s="58" t="s">
        <v>343</v>
      </c>
      <c r="C108" s="59"/>
      <c r="D108" s="58" t="s">
        <v>67</v>
      </c>
      <c r="E108" s="58" t="s">
        <v>68</v>
      </c>
      <c r="F108" s="58" t="s">
        <v>69</v>
      </c>
      <c r="G108" s="58" t="s">
        <v>344</v>
      </c>
      <c r="H108" s="58">
        <v>1037</v>
      </c>
      <c r="I108" s="58" t="s">
        <v>345</v>
      </c>
      <c r="J108" s="58" t="s">
        <v>345</v>
      </c>
      <c r="K108" s="58" t="s">
        <v>342</v>
      </c>
      <c r="L108" s="58" t="s">
        <v>346</v>
      </c>
      <c r="M108" s="58" t="s">
        <v>73</v>
      </c>
      <c r="N108" s="58" t="s">
        <v>347</v>
      </c>
      <c r="O108" s="58" t="s">
        <v>84</v>
      </c>
      <c r="P108" s="58" t="s">
        <v>76</v>
      </c>
      <c r="Q108" s="58" t="s">
        <v>85</v>
      </c>
      <c r="R108" s="59"/>
      <c r="S108" s="58" t="s">
        <v>348</v>
      </c>
      <c r="T108" s="58" t="s">
        <v>107</v>
      </c>
      <c r="U108" s="58" t="s">
        <v>80</v>
      </c>
      <c r="V108" s="58" t="s">
        <v>81</v>
      </c>
      <c r="W108" s="58" t="s">
        <v>82</v>
      </c>
      <c r="X108" s="58" t="s">
        <v>82</v>
      </c>
      <c r="Y108" s="58" t="s">
        <v>83</v>
      </c>
      <c r="Z108" s="58">
        <v>1000</v>
      </c>
      <c r="AA108" s="58">
        <v>5000</v>
      </c>
      <c r="AB108" s="58" t="s">
        <v>69</v>
      </c>
      <c r="AC108" s="58" t="s">
        <v>75</v>
      </c>
      <c r="AD108" s="58" t="s">
        <v>76</v>
      </c>
      <c r="AE108" s="58" t="s">
        <v>85</v>
      </c>
      <c r="AF108" s="58">
        <v>3</v>
      </c>
      <c r="AG108" s="59"/>
      <c r="AH108" s="58" t="s">
        <v>107</v>
      </c>
      <c r="AI108" s="58" t="s">
        <v>80</v>
      </c>
      <c r="AJ108" s="58" t="s">
        <v>81</v>
      </c>
      <c r="AK108" s="58" t="s">
        <v>81</v>
      </c>
      <c r="AL108" s="58" t="s">
        <v>82</v>
      </c>
      <c r="AM108" s="58" t="s">
        <v>349</v>
      </c>
      <c r="AN108" s="58" t="s">
        <v>69</v>
      </c>
      <c r="AO108" s="58" t="s">
        <v>84</v>
      </c>
      <c r="AP108" s="58" t="s">
        <v>135</v>
      </c>
      <c r="AQ108" s="58" t="s">
        <v>350</v>
      </c>
      <c r="AR108" s="58" t="s">
        <v>76</v>
      </c>
      <c r="AS108" s="58" t="s">
        <v>90</v>
      </c>
      <c r="AT108" s="58" t="s">
        <v>351</v>
      </c>
      <c r="AU108" s="58" t="s">
        <v>81</v>
      </c>
      <c r="AV108" s="58" t="s">
        <v>81</v>
      </c>
      <c r="AW108" s="59"/>
      <c r="AX108" s="3" t="s">
        <v>352</v>
      </c>
      <c r="AY108" s="59"/>
      <c r="AZ108" s="58" t="s">
        <v>123</v>
      </c>
      <c r="BA108" s="58" t="s">
        <v>124</v>
      </c>
      <c r="BB108" s="58" t="s">
        <v>123</v>
      </c>
      <c r="BC108" s="58" t="s">
        <v>124</v>
      </c>
      <c r="BD108" s="58" t="s">
        <v>95</v>
      </c>
      <c r="BE108" s="58" t="s">
        <v>124</v>
      </c>
      <c r="BF108" s="58" t="s">
        <v>97</v>
      </c>
      <c r="BG108" s="59"/>
      <c r="BH108" s="58" t="s">
        <v>123</v>
      </c>
      <c r="BI108" s="58" t="s">
        <v>125</v>
      </c>
      <c r="BJ108" s="58" t="s">
        <v>83</v>
      </c>
      <c r="BK108" s="58">
        <v>1000</v>
      </c>
      <c r="BL108" s="58">
        <v>5000</v>
      </c>
      <c r="BM108" s="58" t="s">
        <v>84</v>
      </c>
    </row>
    <row r="109" spans="1:65" ht="141">
      <c r="A109" s="58"/>
      <c r="B109" s="58"/>
      <c r="C109" s="59"/>
      <c r="D109" s="58"/>
      <c r="E109" s="58"/>
      <c r="F109" s="58"/>
      <c r="G109" s="58"/>
      <c r="H109" s="58"/>
      <c r="I109" s="58"/>
      <c r="J109" s="58"/>
      <c r="K109" s="58"/>
      <c r="L109" s="58"/>
      <c r="M109" s="58"/>
      <c r="N109" s="58"/>
      <c r="O109" s="58"/>
      <c r="P109" s="58"/>
      <c r="Q109" s="58"/>
      <c r="R109" s="59"/>
      <c r="S109" s="58"/>
      <c r="T109" s="58"/>
      <c r="U109" s="58"/>
      <c r="V109" s="58"/>
      <c r="W109" s="58"/>
      <c r="X109" s="58"/>
      <c r="Y109" s="58"/>
      <c r="Z109" s="58"/>
      <c r="AA109" s="58"/>
      <c r="AB109" s="58"/>
      <c r="AC109" s="58"/>
      <c r="AD109" s="58"/>
      <c r="AE109" s="58"/>
      <c r="AF109" s="58"/>
      <c r="AG109" s="59"/>
      <c r="AH109" s="58"/>
      <c r="AI109" s="58"/>
      <c r="AJ109" s="58"/>
      <c r="AK109" s="58"/>
      <c r="AL109" s="58"/>
      <c r="AM109" s="58"/>
      <c r="AN109" s="58"/>
      <c r="AO109" s="58"/>
      <c r="AP109" s="58"/>
      <c r="AQ109" s="58"/>
      <c r="AR109" s="58"/>
      <c r="AS109" s="58"/>
      <c r="AT109" s="58"/>
      <c r="AU109" s="58"/>
      <c r="AV109" s="58"/>
      <c r="AW109" s="59"/>
      <c r="AX109" s="3" t="s">
        <v>353</v>
      </c>
      <c r="AY109" s="59"/>
      <c r="AZ109" s="58"/>
      <c r="BA109" s="58"/>
      <c r="BB109" s="58"/>
      <c r="BC109" s="58"/>
      <c r="BD109" s="58"/>
      <c r="BE109" s="58"/>
      <c r="BF109" s="58"/>
      <c r="BG109" s="59"/>
      <c r="BH109" s="58"/>
      <c r="BI109" s="58"/>
      <c r="BJ109" s="58"/>
      <c r="BK109" s="58"/>
      <c r="BL109" s="58"/>
      <c r="BM109" s="58"/>
    </row>
    <row r="110" spans="1:65" ht="51.75">
      <c r="A110" s="58"/>
      <c r="B110" s="58"/>
      <c r="C110" s="59"/>
      <c r="D110" s="58"/>
      <c r="E110" s="58"/>
      <c r="F110" s="58"/>
      <c r="G110" s="58"/>
      <c r="H110" s="58"/>
      <c r="I110" s="58"/>
      <c r="J110" s="58"/>
      <c r="K110" s="58"/>
      <c r="L110" s="58"/>
      <c r="M110" s="58"/>
      <c r="N110" s="58"/>
      <c r="O110" s="58"/>
      <c r="P110" s="58"/>
      <c r="Q110" s="58"/>
      <c r="R110" s="59"/>
      <c r="S110" s="58"/>
      <c r="T110" s="58"/>
      <c r="U110" s="58"/>
      <c r="V110" s="58"/>
      <c r="W110" s="58"/>
      <c r="X110" s="58"/>
      <c r="Y110" s="58"/>
      <c r="Z110" s="58"/>
      <c r="AA110" s="58"/>
      <c r="AB110" s="58"/>
      <c r="AC110" s="58"/>
      <c r="AD110" s="58"/>
      <c r="AE110" s="58"/>
      <c r="AF110" s="58"/>
      <c r="AG110" s="59"/>
      <c r="AH110" s="58"/>
      <c r="AI110" s="58"/>
      <c r="AJ110" s="58"/>
      <c r="AK110" s="58"/>
      <c r="AL110" s="58"/>
      <c r="AM110" s="58"/>
      <c r="AN110" s="58"/>
      <c r="AO110" s="58"/>
      <c r="AP110" s="58"/>
      <c r="AQ110" s="58"/>
      <c r="AR110" s="58"/>
      <c r="AS110" s="58"/>
      <c r="AT110" s="58"/>
      <c r="AU110" s="58"/>
      <c r="AV110" s="58"/>
      <c r="AW110" s="59"/>
      <c r="AX110" s="3" t="s">
        <v>354</v>
      </c>
      <c r="AY110" s="59"/>
      <c r="AZ110" s="58"/>
      <c r="BA110" s="58"/>
      <c r="BB110" s="58"/>
      <c r="BC110" s="58"/>
      <c r="BD110" s="58"/>
      <c r="BE110" s="58"/>
      <c r="BF110" s="58"/>
      <c r="BG110" s="59"/>
      <c r="BH110" s="58"/>
      <c r="BI110" s="58"/>
      <c r="BJ110" s="58"/>
      <c r="BK110" s="58"/>
      <c r="BL110" s="58"/>
      <c r="BM110" s="58"/>
    </row>
    <row r="111" spans="1:65" ht="77.25">
      <c r="A111" s="58" t="s">
        <v>355</v>
      </c>
      <c r="B111" s="58" t="s">
        <v>304</v>
      </c>
      <c r="C111" s="59"/>
      <c r="D111" s="58" t="s">
        <v>67</v>
      </c>
      <c r="E111" s="58" t="s">
        <v>68</v>
      </c>
      <c r="F111" s="58" t="s">
        <v>69</v>
      </c>
      <c r="G111" s="58" t="s">
        <v>356</v>
      </c>
      <c r="H111" s="58">
        <v>1393</v>
      </c>
      <c r="I111" s="58" t="s">
        <v>357</v>
      </c>
      <c r="J111" s="58" t="s">
        <v>358</v>
      </c>
      <c r="K111" s="58" t="s">
        <v>355</v>
      </c>
      <c r="L111" s="58" t="s">
        <v>359</v>
      </c>
      <c r="M111" s="58" t="s">
        <v>73</v>
      </c>
      <c r="N111" s="58" t="s">
        <v>360</v>
      </c>
      <c r="O111" s="58" t="s">
        <v>84</v>
      </c>
      <c r="P111" s="58" t="s">
        <v>76</v>
      </c>
      <c r="Q111" s="58" t="s">
        <v>85</v>
      </c>
      <c r="R111" s="59"/>
      <c r="S111" s="58" t="s">
        <v>361</v>
      </c>
      <c r="T111" s="58" t="s">
        <v>107</v>
      </c>
      <c r="U111" s="58" t="s">
        <v>80</v>
      </c>
      <c r="V111" s="58" t="s">
        <v>81</v>
      </c>
      <c r="W111" s="58" t="s">
        <v>82</v>
      </c>
      <c r="X111" s="58" t="s">
        <v>82</v>
      </c>
      <c r="Y111" s="58" t="s">
        <v>362</v>
      </c>
      <c r="Z111" s="58">
        <v>87100</v>
      </c>
      <c r="AA111" s="58">
        <v>87100</v>
      </c>
      <c r="AB111" s="58" t="s">
        <v>69</v>
      </c>
      <c r="AC111" s="58" t="s">
        <v>84</v>
      </c>
      <c r="AD111" s="58" t="s">
        <v>76</v>
      </c>
      <c r="AE111" s="58" t="s">
        <v>85</v>
      </c>
      <c r="AF111" s="58">
        <v>3</v>
      </c>
      <c r="AG111" s="59"/>
      <c r="AH111" s="58" t="s">
        <v>107</v>
      </c>
      <c r="AI111" s="58" t="s">
        <v>80</v>
      </c>
      <c r="AJ111" s="58" t="s">
        <v>81</v>
      </c>
      <c r="AK111" s="58" t="s">
        <v>82</v>
      </c>
      <c r="AL111" s="58" t="s">
        <v>81</v>
      </c>
      <c r="AM111" s="58" t="s">
        <v>363</v>
      </c>
      <c r="AN111" s="58" t="s">
        <v>69</v>
      </c>
      <c r="AO111" s="58" t="s">
        <v>84</v>
      </c>
      <c r="AP111" s="58" t="s">
        <v>135</v>
      </c>
      <c r="AQ111" s="58" t="s">
        <v>364</v>
      </c>
      <c r="AR111" s="58" t="s">
        <v>76</v>
      </c>
      <c r="AS111" s="58" t="s">
        <v>85</v>
      </c>
      <c r="AT111" s="58" t="s">
        <v>363</v>
      </c>
      <c r="AU111" s="58" t="s">
        <v>81</v>
      </c>
      <c r="AV111" s="58" t="s">
        <v>82</v>
      </c>
      <c r="AW111" s="58" t="s">
        <v>82</v>
      </c>
      <c r="AX111" s="3" t="s">
        <v>365</v>
      </c>
      <c r="AY111" s="59"/>
      <c r="AZ111" s="58" t="s">
        <v>123</v>
      </c>
      <c r="BA111" s="58" t="s">
        <v>124</v>
      </c>
      <c r="BB111" s="58" t="s">
        <v>123</v>
      </c>
      <c r="BC111" s="58" t="s">
        <v>124</v>
      </c>
      <c r="BD111" s="58" t="s">
        <v>97</v>
      </c>
      <c r="BE111" s="59"/>
      <c r="BF111" s="58" t="s">
        <v>123</v>
      </c>
      <c r="BG111" s="58" t="s">
        <v>124</v>
      </c>
      <c r="BH111" s="58" t="s">
        <v>123</v>
      </c>
      <c r="BI111" s="58" t="s">
        <v>125</v>
      </c>
      <c r="BJ111" s="58" t="s">
        <v>362</v>
      </c>
      <c r="BK111" s="58">
        <v>87100</v>
      </c>
      <c r="BL111" s="58">
        <v>87100</v>
      </c>
      <c r="BM111" s="58" t="s">
        <v>84</v>
      </c>
    </row>
    <row r="112" spans="1:65" ht="102.75">
      <c r="A112" s="58"/>
      <c r="B112" s="58"/>
      <c r="C112" s="59"/>
      <c r="D112" s="58"/>
      <c r="E112" s="58"/>
      <c r="F112" s="58"/>
      <c r="G112" s="58"/>
      <c r="H112" s="58"/>
      <c r="I112" s="58"/>
      <c r="J112" s="58"/>
      <c r="K112" s="58"/>
      <c r="L112" s="58"/>
      <c r="M112" s="58"/>
      <c r="N112" s="58"/>
      <c r="O112" s="58"/>
      <c r="P112" s="58"/>
      <c r="Q112" s="58"/>
      <c r="R112" s="59"/>
      <c r="S112" s="58"/>
      <c r="T112" s="58"/>
      <c r="U112" s="58"/>
      <c r="V112" s="58"/>
      <c r="W112" s="58"/>
      <c r="X112" s="58"/>
      <c r="Y112" s="58"/>
      <c r="Z112" s="58"/>
      <c r="AA112" s="58"/>
      <c r="AB112" s="58"/>
      <c r="AC112" s="58"/>
      <c r="AD112" s="58"/>
      <c r="AE112" s="58"/>
      <c r="AF112" s="58"/>
      <c r="AG112" s="59"/>
      <c r="AH112" s="58"/>
      <c r="AI112" s="58"/>
      <c r="AJ112" s="58"/>
      <c r="AK112" s="58"/>
      <c r="AL112" s="58"/>
      <c r="AM112" s="58"/>
      <c r="AN112" s="58"/>
      <c r="AO112" s="58"/>
      <c r="AP112" s="58"/>
      <c r="AQ112" s="58"/>
      <c r="AR112" s="58"/>
      <c r="AS112" s="58"/>
      <c r="AT112" s="58"/>
      <c r="AU112" s="58"/>
      <c r="AV112" s="58"/>
      <c r="AW112" s="58"/>
      <c r="AX112" s="3" t="s">
        <v>366</v>
      </c>
      <c r="AY112" s="59"/>
      <c r="AZ112" s="58"/>
      <c r="BA112" s="58"/>
      <c r="BB112" s="58"/>
      <c r="BC112" s="58"/>
      <c r="BD112" s="58"/>
      <c r="BE112" s="59"/>
      <c r="BF112" s="58"/>
      <c r="BG112" s="58"/>
      <c r="BH112" s="58"/>
      <c r="BI112" s="58"/>
      <c r="BJ112" s="58"/>
      <c r="BK112" s="58"/>
      <c r="BL112" s="58"/>
      <c r="BM112" s="58"/>
    </row>
    <row r="113" spans="1:65" ht="128.25">
      <c r="A113" s="58"/>
      <c r="B113" s="58"/>
      <c r="C113" s="59"/>
      <c r="D113" s="58"/>
      <c r="E113" s="58"/>
      <c r="F113" s="58"/>
      <c r="G113" s="58"/>
      <c r="H113" s="58"/>
      <c r="I113" s="58"/>
      <c r="J113" s="58"/>
      <c r="K113" s="58"/>
      <c r="L113" s="58"/>
      <c r="M113" s="58"/>
      <c r="N113" s="58"/>
      <c r="O113" s="58"/>
      <c r="P113" s="58"/>
      <c r="Q113" s="58"/>
      <c r="R113" s="59"/>
      <c r="S113" s="58"/>
      <c r="T113" s="58"/>
      <c r="U113" s="58"/>
      <c r="V113" s="58"/>
      <c r="W113" s="58"/>
      <c r="X113" s="58"/>
      <c r="Y113" s="58"/>
      <c r="Z113" s="58"/>
      <c r="AA113" s="58"/>
      <c r="AB113" s="58"/>
      <c r="AC113" s="58"/>
      <c r="AD113" s="58"/>
      <c r="AE113" s="58"/>
      <c r="AF113" s="58"/>
      <c r="AG113" s="59"/>
      <c r="AH113" s="58"/>
      <c r="AI113" s="58"/>
      <c r="AJ113" s="58"/>
      <c r="AK113" s="58"/>
      <c r="AL113" s="58"/>
      <c r="AM113" s="58"/>
      <c r="AN113" s="58"/>
      <c r="AO113" s="58"/>
      <c r="AP113" s="58"/>
      <c r="AQ113" s="58"/>
      <c r="AR113" s="58"/>
      <c r="AS113" s="58"/>
      <c r="AT113" s="58"/>
      <c r="AU113" s="58"/>
      <c r="AV113" s="58"/>
      <c r="AW113" s="58"/>
      <c r="AX113" s="3" t="s">
        <v>367</v>
      </c>
      <c r="AY113" s="59"/>
      <c r="AZ113" s="58"/>
      <c r="BA113" s="58"/>
      <c r="BB113" s="58"/>
      <c r="BC113" s="58"/>
      <c r="BD113" s="58"/>
      <c r="BE113" s="59"/>
      <c r="BF113" s="58"/>
      <c r="BG113" s="58"/>
      <c r="BH113" s="58"/>
      <c r="BI113" s="58"/>
      <c r="BJ113" s="58"/>
      <c r="BK113" s="58"/>
      <c r="BL113" s="58"/>
      <c r="BM113" s="58"/>
    </row>
    <row r="114" spans="1:65" ht="102.75">
      <c r="A114" s="58" t="s">
        <v>368</v>
      </c>
      <c r="B114" s="58" t="s">
        <v>127</v>
      </c>
      <c r="C114" s="59"/>
      <c r="D114" s="58" t="s">
        <v>67</v>
      </c>
      <c r="E114" s="58" t="s">
        <v>68</v>
      </c>
      <c r="F114" s="58" t="s">
        <v>69</v>
      </c>
      <c r="G114" s="58" t="s">
        <v>369</v>
      </c>
      <c r="H114" s="58">
        <v>1193</v>
      </c>
      <c r="I114" s="58" t="s">
        <v>370</v>
      </c>
      <c r="J114" s="58" t="s">
        <v>370</v>
      </c>
      <c r="K114" s="58" t="s">
        <v>368</v>
      </c>
      <c r="L114" s="58" t="s">
        <v>131</v>
      </c>
      <c r="M114" s="58" t="s">
        <v>73</v>
      </c>
      <c r="N114" s="58" t="s">
        <v>360</v>
      </c>
      <c r="O114" s="58" t="s">
        <v>84</v>
      </c>
      <c r="P114" s="58" t="s">
        <v>76</v>
      </c>
      <c r="Q114" s="58" t="s">
        <v>85</v>
      </c>
      <c r="R114" s="59"/>
      <c r="S114" s="58" t="s">
        <v>371</v>
      </c>
      <c r="T114" s="58" t="s">
        <v>79</v>
      </c>
      <c r="U114" s="58" t="s">
        <v>80</v>
      </c>
      <c r="V114" s="58" t="s">
        <v>81</v>
      </c>
      <c r="W114" s="58" t="s">
        <v>82</v>
      </c>
      <c r="X114" s="58" t="s">
        <v>82</v>
      </c>
      <c r="Y114" s="58" t="s">
        <v>83</v>
      </c>
      <c r="Z114" s="58">
        <v>50</v>
      </c>
      <c r="AA114" s="58">
        <v>600</v>
      </c>
      <c r="AB114" s="58" t="s">
        <v>69</v>
      </c>
      <c r="AC114" s="58" t="s">
        <v>84</v>
      </c>
      <c r="AD114" s="58" t="s">
        <v>76</v>
      </c>
      <c r="AE114" s="58" t="s">
        <v>85</v>
      </c>
      <c r="AF114" s="58">
        <v>3</v>
      </c>
      <c r="AG114" s="59"/>
      <c r="AH114" s="58" t="s">
        <v>107</v>
      </c>
      <c r="AI114" s="58" t="s">
        <v>80</v>
      </c>
      <c r="AJ114" s="58" t="s">
        <v>81</v>
      </c>
      <c r="AK114" s="58" t="s">
        <v>82</v>
      </c>
      <c r="AL114" s="58" t="s">
        <v>82</v>
      </c>
      <c r="AM114" s="58" t="s">
        <v>218</v>
      </c>
      <c r="AN114" s="58" t="s">
        <v>69</v>
      </c>
      <c r="AO114" s="58" t="s">
        <v>84</v>
      </c>
      <c r="AP114" s="58" t="s">
        <v>109</v>
      </c>
      <c r="AQ114" s="58" t="s">
        <v>372</v>
      </c>
      <c r="AR114" s="58" t="s">
        <v>76</v>
      </c>
      <c r="AS114" s="58" t="s">
        <v>85</v>
      </c>
      <c r="AT114" s="58" t="s">
        <v>218</v>
      </c>
      <c r="AU114" s="58" t="s">
        <v>81</v>
      </c>
      <c r="AV114" s="58" t="s">
        <v>82</v>
      </c>
      <c r="AW114" s="58" t="s">
        <v>81</v>
      </c>
      <c r="AX114" s="3" t="s">
        <v>373</v>
      </c>
      <c r="AY114" s="59"/>
      <c r="AZ114" s="58" t="s">
        <v>97</v>
      </c>
      <c r="BA114" s="59"/>
      <c r="BB114" s="58" t="s">
        <v>123</v>
      </c>
      <c r="BC114" s="58" t="s">
        <v>124</v>
      </c>
      <c r="BD114" s="58" t="s">
        <v>95</v>
      </c>
      <c r="BE114" s="58" t="s">
        <v>187</v>
      </c>
      <c r="BF114" s="58" t="s">
        <v>123</v>
      </c>
      <c r="BG114" s="58" t="s">
        <v>124</v>
      </c>
      <c r="BH114" s="58" t="s">
        <v>123</v>
      </c>
      <c r="BI114" s="58" t="s">
        <v>125</v>
      </c>
      <c r="BJ114" s="58" t="s">
        <v>83</v>
      </c>
      <c r="BK114" s="58">
        <v>50</v>
      </c>
      <c r="BL114" s="58">
        <v>600</v>
      </c>
      <c r="BM114" s="58" t="s">
        <v>84</v>
      </c>
    </row>
    <row r="115" spans="1:65" ht="141">
      <c r="A115" s="58"/>
      <c r="B115" s="58"/>
      <c r="C115" s="59"/>
      <c r="D115" s="58"/>
      <c r="E115" s="58"/>
      <c r="F115" s="58"/>
      <c r="G115" s="58"/>
      <c r="H115" s="58"/>
      <c r="I115" s="58"/>
      <c r="J115" s="58"/>
      <c r="K115" s="58"/>
      <c r="L115" s="58"/>
      <c r="M115" s="58"/>
      <c r="N115" s="58"/>
      <c r="O115" s="58"/>
      <c r="P115" s="58"/>
      <c r="Q115" s="58"/>
      <c r="R115" s="59"/>
      <c r="S115" s="58"/>
      <c r="T115" s="58"/>
      <c r="U115" s="58"/>
      <c r="V115" s="58"/>
      <c r="W115" s="58"/>
      <c r="X115" s="58"/>
      <c r="Y115" s="58"/>
      <c r="Z115" s="58"/>
      <c r="AA115" s="58"/>
      <c r="AB115" s="58"/>
      <c r="AC115" s="58"/>
      <c r="AD115" s="58"/>
      <c r="AE115" s="58"/>
      <c r="AF115" s="58"/>
      <c r="AG115" s="59"/>
      <c r="AH115" s="58"/>
      <c r="AI115" s="58"/>
      <c r="AJ115" s="58"/>
      <c r="AK115" s="58"/>
      <c r="AL115" s="58"/>
      <c r="AM115" s="58"/>
      <c r="AN115" s="58"/>
      <c r="AO115" s="58"/>
      <c r="AP115" s="58"/>
      <c r="AQ115" s="58"/>
      <c r="AR115" s="58"/>
      <c r="AS115" s="58"/>
      <c r="AT115" s="58"/>
      <c r="AU115" s="58"/>
      <c r="AV115" s="58"/>
      <c r="AW115" s="58"/>
      <c r="AX115" s="3" t="s">
        <v>374</v>
      </c>
      <c r="AY115" s="59"/>
      <c r="AZ115" s="58"/>
      <c r="BA115" s="59"/>
      <c r="BB115" s="58"/>
      <c r="BC115" s="58"/>
      <c r="BD115" s="58"/>
      <c r="BE115" s="58"/>
      <c r="BF115" s="58"/>
      <c r="BG115" s="58"/>
      <c r="BH115" s="58"/>
      <c r="BI115" s="58"/>
      <c r="BJ115" s="58"/>
      <c r="BK115" s="58"/>
      <c r="BL115" s="58"/>
      <c r="BM115" s="58"/>
    </row>
    <row r="116" spans="1:65" ht="77.25">
      <c r="A116" s="58"/>
      <c r="B116" s="58"/>
      <c r="C116" s="59"/>
      <c r="D116" s="58"/>
      <c r="E116" s="58"/>
      <c r="F116" s="58"/>
      <c r="G116" s="58"/>
      <c r="H116" s="58"/>
      <c r="I116" s="58"/>
      <c r="J116" s="58"/>
      <c r="K116" s="58"/>
      <c r="L116" s="58"/>
      <c r="M116" s="58"/>
      <c r="N116" s="58"/>
      <c r="O116" s="58"/>
      <c r="P116" s="58"/>
      <c r="Q116" s="58"/>
      <c r="R116" s="59"/>
      <c r="S116" s="58"/>
      <c r="T116" s="58"/>
      <c r="U116" s="58"/>
      <c r="V116" s="58"/>
      <c r="W116" s="58"/>
      <c r="X116" s="58"/>
      <c r="Y116" s="58"/>
      <c r="Z116" s="58"/>
      <c r="AA116" s="58"/>
      <c r="AB116" s="58"/>
      <c r="AC116" s="58"/>
      <c r="AD116" s="58"/>
      <c r="AE116" s="58"/>
      <c r="AF116" s="58"/>
      <c r="AG116" s="59"/>
      <c r="AH116" s="58"/>
      <c r="AI116" s="58"/>
      <c r="AJ116" s="58"/>
      <c r="AK116" s="58"/>
      <c r="AL116" s="58"/>
      <c r="AM116" s="58"/>
      <c r="AN116" s="58"/>
      <c r="AO116" s="58"/>
      <c r="AP116" s="58"/>
      <c r="AQ116" s="58"/>
      <c r="AR116" s="58"/>
      <c r="AS116" s="58"/>
      <c r="AT116" s="58"/>
      <c r="AU116" s="58"/>
      <c r="AV116" s="58"/>
      <c r="AW116" s="58"/>
      <c r="AX116" s="3" t="s">
        <v>375</v>
      </c>
      <c r="AY116" s="59"/>
      <c r="AZ116" s="58"/>
      <c r="BA116" s="59"/>
      <c r="BB116" s="58"/>
      <c r="BC116" s="58"/>
      <c r="BD116" s="58"/>
      <c r="BE116" s="58"/>
      <c r="BF116" s="58"/>
      <c r="BG116" s="58"/>
      <c r="BH116" s="58"/>
      <c r="BI116" s="58"/>
      <c r="BJ116" s="58"/>
      <c r="BK116" s="58"/>
      <c r="BL116" s="58"/>
      <c r="BM116" s="58"/>
    </row>
    <row r="117" spans="1:65">
      <c r="A117" s="58"/>
      <c r="B117" s="58"/>
      <c r="C117" s="59"/>
      <c r="D117" s="58"/>
      <c r="E117" s="58"/>
      <c r="F117" s="58"/>
      <c r="G117" s="58"/>
      <c r="H117" s="58"/>
      <c r="I117" s="58"/>
      <c r="J117" s="58"/>
      <c r="K117" s="58"/>
      <c r="L117" s="58"/>
      <c r="M117" s="58"/>
      <c r="N117" s="58"/>
      <c r="O117" s="58"/>
      <c r="P117" s="58"/>
      <c r="Q117" s="58"/>
      <c r="R117" s="59"/>
      <c r="S117" s="58"/>
      <c r="T117" s="58"/>
      <c r="U117" s="58"/>
      <c r="V117" s="58"/>
      <c r="W117" s="58"/>
      <c r="X117" s="58"/>
      <c r="Y117" s="58"/>
      <c r="Z117" s="58"/>
      <c r="AA117" s="58"/>
      <c r="AB117" s="58"/>
      <c r="AC117" s="58"/>
      <c r="AD117" s="58"/>
      <c r="AE117" s="58"/>
      <c r="AF117" s="58"/>
      <c r="AG117" s="59"/>
      <c r="AH117" s="58"/>
      <c r="AI117" s="58"/>
      <c r="AJ117" s="58"/>
      <c r="AK117" s="58"/>
      <c r="AL117" s="58"/>
      <c r="AM117" s="58"/>
      <c r="AN117" s="58"/>
      <c r="AO117" s="58"/>
      <c r="AP117" s="58"/>
      <c r="AQ117" s="58"/>
      <c r="AR117" s="58"/>
      <c r="AS117" s="58"/>
      <c r="AT117" s="58"/>
      <c r="AU117" s="58"/>
      <c r="AV117" s="58"/>
      <c r="AW117" s="58"/>
      <c r="AX117" s="3" t="s">
        <v>376</v>
      </c>
      <c r="AY117" s="59"/>
      <c r="AZ117" s="58"/>
      <c r="BA117" s="59"/>
      <c r="BB117" s="58"/>
      <c r="BC117" s="58"/>
      <c r="BD117" s="58"/>
      <c r="BE117" s="58"/>
      <c r="BF117" s="58"/>
      <c r="BG117" s="58"/>
      <c r="BH117" s="58"/>
      <c r="BI117" s="58"/>
      <c r="BJ117" s="58"/>
      <c r="BK117" s="58"/>
      <c r="BL117" s="58"/>
      <c r="BM117" s="58"/>
    </row>
    <row r="118" spans="1:65" ht="141">
      <c r="A118" s="58"/>
      <c r="B118" s="58"/>
      <c r="C118" s="59"/>
      <c r="D118" s="58"/>
      <c r="E118" s="58"/>
      <c r="F118" s="58"/>
      <c r="G118" s="58"/>
      <c r="H118" s="58"/>
      <c r="I118" s="58"/>
      <c r="J118" s="58"/>
      <c r="K118" s="58"/>
      <c r="L118" s="58"/>
      <c r="M118" s="58"/>
      <c r="N118" s="58"/>
      <c r="O118" s="58"/>
      <c r="P118" s="58"/>
      <c r="Q118" s="58"/>
      <c r="R118" s="59"/>
      <c r="S118" s="58"/>
      <c r="T118" s="58"/>
      <c r="U118" s="58"/>
      <c r="V118" s="58"/>
      <c r="W118" s="58"/>
      <c r="X118" s="58"/>
      <c r="Y118" s="58"/>
      <c r="Z118" s="58"/>
      <c r="AA118" s="58"/>
      <c r="AB118" s="58"/>
      <c r="AC118" s="58"/>
      <c r="AD118" s="58"/>
      <c r="AE118" s="58"/>
      <c r="AF118" s="58"/>
      <c r="AG118" s="59"/>
      <c r="AH118" s="58"/>
      <c r="AI118" s="58"/>
      <c r="AJ118" s="58"/>
      <c r="AK118" s="58"/>
      <c r="AL118" s="58"/>
      <c r="AM118" s="58"/>
      <c r="AN118" s="58"/>
      <c r="AO118" s="58"/>
      <c r="AP118" s="58"/>
      <c r="AQ118" s="58"/>
      <c r="AR118" s="58"/>
      <c r="AS118" s="58"/>
      <c r="AT118" s="58"/>
      <c r="AU118" s="58"/>
      <c r="AV118" s="58"/>
      <c r="AW118" s="58"/>
      <c r="AX118" s="3" t="s">
        <v>377</v>
      </c>
      <c r="AY118" s="59"/>
      <c r="AZ118" s="58"/>
      <c r="BA118" s="59"/>
      <c r="BB118" s="58"/>
      <c r="BC118" s="58"/>
      <c r="BD118" s="58"/>
      <c r="BE118" s="58"/>
      <c r="BF118" s="58"/>
      <c r="BG118" s="58"/>
      <c r="BH118" s="58"/>
      <c r="BI118" s="58"/>
      <c r="BJ118" s="58"/>
      <c r="BK118" s="58"/>
      <c r="BL118" s="58"/>
      <c r="BM118" s="58"/>
    </row>
    <row r="119" spans="1:65" ht="90">
      <c r="A119" s="58"/>
      <c r="B119" s="58"/>
      <c r="C119" s="59"/>
      <c r="D119" s="58"/>
      <c r="E119" s="58"/>
      <c r="F119" s="58"/>
      <c r="G119" s="58"/>
      <c r="H119" s="58"/>
      <c r="I119" s="58"/>
      <c r="J119" s="58"/>
      <c r="K119" s="58"/>
      <c r="L119" s="58"/>
      <c r="M119" s="58"/>
      <c r="N119" s="58"/>
      <c r="O119" s="58"/>
      <c r="P119" s="58"/>
      <c r="Q119" s="58"/>
      <c r="R119" s="59"/>
      <c r="S119" s="58"/>
      <c r="T119" s="58"/>
      <c r="U119" s="58"/>
      <c r="V119" s="58"/>
      <c r="W119" s="58"/>
      <c r="X119" s="58"/>
      <c r="Y119" s="58"/>
      <c r="Z119" s="58"/>
      <c r="AA119" s="58"/>
      <c r="AB119" s="58"/>
      <c r="AC119" s="58"/>
      <c r="AD119" s="58"/>
      <c r="AE119" s="58"/>
      <c r="AF119" s="58"/>
      <c r="AG119" s="59"/>
      <c r="AH119" s="58"/>
      <c r="AI119" s="58"/>
      <c r="AJ119" s="58"/>
      <c r="AK119" s="58"/>
      <c r="AL119" s="58"/>
      <c r="AM119" s="58"/>
      <c r="AN119" s="58"/>
      <c r="AO119" s="58"/>
      <c r="AP119" s="58"/>
      <c r="AQ119" s="58"/>
      <c r="AR119" s="58"/>
      <c r="AS119" s="58"/>
      <c r="AT119" s="58"/>
      <c r="AU119" s="58"/>
      <c r="AV119" s="58"/>
      <c r="AW119" s="58"/>
      <c r="AX119" s="3" t="s">
        <v>378</v>
      </c>
      <c r="AY119" s="59"/>
      <c r="AZ119" s="58"/>
      <c r="BA119" s="59"/>
      <c r="BB119" s="58"/>
      <c r="BC119" s="58"/>
      <c r="BD119" s="58"/>
      <c r="BE119" s="58"/>
      <c r="BF119" s="58"/>
      <c r="BG119" s="58"/>
      <c r="BH119" s="58"/>
      <c r="BI119" s="58"/>
      <c r="BJ119" s="58"/>
      <c r="BK119" s="58"/>
      <c r="BL119" s="58"/>
      <c r="BM119" s="58"/>
    </row>
    <row r="120" spans="1:65">
      <c r="A120" s="58"/>
      <c r="B120" s="58"/>
      <c r="C120" s="59"/>
      <c r="D120" s="58"/>
      <c r="E120" s="58"/>
      <c r="F120" s="58"/>
      <c r="G120" s="58"/>
      <c r="H120" s="58"/>
      <c r="I120" s="58"/>
      <c r="J120" s="58"/>
      <c r="K120" s="58"/>
      <c r="L120" s="58"/>
      <c r="M120" s="58"/>
      <c r="N120" s="58"/>
      <c r="O120" s="58"/>
      <c r="P120" s="58"/>
      <c r="Q120" s="58"/>
      <c r="R120" s="59"/>
      <c r="S120" s="58"/>
      <c r="T120" s="58"/>
      <c r="U120" s="58"/>
      <c r="V120" s="58"/>
      <c r="W120" s="58"/>
      <c r="X120" s="58"/>
      <c r="Y120" s="58"/>
      <c r="Z120" s="58"/>
      <c r="AA120" s="58"/>
      <c r="AB120" s="58"/>
      <c r="AC120" s="58"/>
      <c r="AD120" s="58"/>
      <c r="AE120" s="58"/>
      <c r="AF120" s="58"/>
      <c r="AG120" s="59"/>
      <c r="AH120" s="58"/>
      <c r="AI120" s="58"/>
      <c r="AJ120" s="58"/>
      <c r="AK120" s="58"/>
      <c r="AL120" s="58"/>
      <c r="AM120" s="58"/>
      <c r="AN120" s="58"/>
      <c r="AO120" s="58"/>
      <c r="AP120" s="58"/>
      <c r="AQ120" s="58"/>
      <c r="AR120" s="58"/>
      <c r="AS120" s="58"/>
      <c r="AT120" s="58"/>
      <c r="AU120" s="58"/>
      <c r="AV120" s="58"/>
      <c r="AW120" s="58"/>
      <c r="AX120" s="3"/>
      <c r="AY120" s="59"/>
      <c r="AZ120" s="58"/>
      <c r="BA120" s="59"/>
      <c r="BB120" s="58"/>
      <c r="BC120" s="58"/>
      <c r="BD120" s="58"/>
      <c r="BE120" s="58"/>
      <c r="BF120" s="58"/>
      <c r="BG120" s="58"/>
      <c r="BH120" s="58"/>
      <c r="BI120" s="58"/>
      <c r="BJ120" s="58"/>
      <c r="BK120" s="58"/>
      <c r="BL120" s="58"/>
      <c r="BM120" s="58"/>
    </row>
    <row r="121" spans="1:65" ht="102.75">
      <c r="A121" s="58" t="s">
        <v>379</v>
      </c>
      <c r="B121" s="58" t="s">
        <v>237</v>
      </c>
      <c r="C121" s="59"/>
      <c r="D121" s="58" t="s">
        <v>67</v>
      </c>
      <c r="E121" s="58" t="s">
        <v>68</v>
      </c>
      <c r="F121" s="58" t="s">
        <v>69</v>
      </c>
      <c r="G121" s="58" t="s">
        <v>380</v>
      </c>
      <c r="H121" s="58">
        <v>1082</v>
      </c>
      <c r="I121" s="58" t="s">
        <v>381</v>
      </c>
      <c r="J121" s="58" t="s">
        <v>381</v>
      </c>
      <c r="K121" s="58" t="s">
        <v>379</v>
      </c>
      <c r="L121" s="58" t="s">
        <v>240</v>
      </c>
      <c r="M121" s="58" t="s">
        <v>73</v>
      </c>
      <c r="N121" s="58" t="s">
        <v>382</v>
      </c>
      <c r="O121" s="58" t="s">
        <v>84</v>
      </c>
      <c r="P121" s="58" t="s">
        <v>76</v>
      </c>
      <c r="Q121" s="58" t="s">
        <v>90</v>
      </c>
      <c r="R121" s="59"/>
      <c r="S121" s="58" t="s">
        <v>383</v>
      </c>
      <c r="T121" s="58" t="s">
        <v>107</v>
      </c>
      <c r="U121" s="58" t="s">
        <v>80</v>
      </c>
      <c r="V121" s="59"/>
      <c r="W121" s="59"/>
      <c r="X121" s="59"/>
      <c r="Y121" s="58" t="s">
        <v>83</v>
      </c>
      <c r="Z121" s="58">
        <v>90000</v>
      </c>
      <c r="AA121" s="58">
        <v>90000</v>
      </c>
      <c r="AB121" s="58" t="s">
        <v>69</v>
      </c>
      <c r="AC121" s="58" t="s">
        <v>75</v>
      </c>
      <c r="AD121" s="58" t="s">
        <v>76</v>
      </c>
      <c r="AE121" s="58" t="s">
        <v>90</v>
      </c>
      <c r="AF121" s="59"/>
      <c r="AG121" s="59"/>
      <c r="AH121" s="58" t="s">
        <v>79</v>
      </c>
      <c r="AI121" s="58" t="s">
        <v>80</v>
      </c>
      <c r="AJ121" s="58" t="s">
        <v>82</v>
      </c>
      <c r="AK121" s="58" t="s">
        <v>82</v>
      </c>
      <c r="AL121" s="58" t="s">
        <v>81</v>
      </c>
      <c r="AM121" s="58" t="s">
        <v>384</v>
      </c>
      <c r="AN121" s="58" t="s">
        <v>69</v>
      </c>
      <c r="AO121" s="58" t="s">
        <v>75</v>
      </c>
      <c r="AP121" s="58" t="s">
        <v>109</v>
      </c>
      <c r="AQ121" s="58" t="s">
        <v>385</v>
      </c>
      <c r="AR121" s="58" t="s">
        <v>76</v>
      </c>
      <c r="AS121" s="58" t="s">
        <v>90</v>
      </c>
      <c r="AT121" s="58" t="s">
        <v>386</v>
      </c>
      <c r="AU121" s="58" t="s">
        <v>82</v>
      </c>
      <c r="AV121" s="58" t="s">
        <v>81</v>
      </c>
      <c r="AW121" s="58" t="s">
        <v>81</v>
      </c>
      <c r="AX121" s="3" t="s">
        <v>387</v>
      </c>
      <c r="AY121" s="59"/>
      <c r="AZ121" s="58" t="s">
        <v>123</v>
      </c>
      <c r="BA121" s="58" t="s">
        <v>187</v>
      </c>
      <c r="BB121" s="58" t="s">
        <v>97</v>
      </c>
      <c r="BC121" s="59"/>
      <c r="BD121" s="58" t="s">
        <v>95</v>
      </c>
      <c r="BE121" s="58" t="s">
        <v>187</v>
      </c>
      <c r="BF121" s="58" t="s">
        <v>123</v>
      </c>
      <c r="BG121" s="58" t="s">
        <v>187</v>
      </c>
      <c r="BH121" s="58" t="s">
        <v>123</v>
      </c>
      <c r="BI121" s="58" t="s">
        <v>99</v>
      </c>
      <c r="BJ121" s="58" t="s">
        <v>83</v>
      </c>
      <c r="BK121" s="58">
        <v>45000</v>
      </c>
      <c r="BL121" s="58">
        <v>45000</v>
      </c>
      <c r="BM121" s="58" t="s">
        <v>75</v>
      </c>
    </row>
    <row r="122" spans="1:65" ht="115.5">
      <c r="A122" s="58"/>
      <c r="B122" s="58"/>
      <c r="C122" s="59"/>
      <c r="D122" s="58"/>
      <c r="E122" s="58"/>
      <c r="F122" s="58"/>
      <c r="G122" s="58"/>
      <c r="H122" s="58"/>
      <c r="I122" s="58"/>
      <c r="J122" s="58"/>
      <c r="K122" s="58"/>
      <c r="L122" s="58"/>
      <c r="M122" s="58"/>
      <c r="N122" s="58"/>
      <c r="O122" s="58"/>
      <c r="P122" s="58"/>
      <c r="Q122" s="58"/>
      <c r="R122" s="59"/>
      <c r="S122" s="58"/>
      <c r="T122" s="58"/>
      <c r="U122" s="58"/>
      <c r="V122" s="59"/>
      <c r="W122" s="59"/>
      <c r="X122" s="59"/>
      <c r="Y122" s="58"/>
      <c r="Z122" s="58"/>
      <c r="AA122" s="58"/>
      <c r="AB122" s="58"/>
      <c r="AC122" s="58"/>
      <c r="AD122" s="58"/>
      <c r="AE122" s="58"/>
      <c r="AF122" s="59"/>
      <c r="AG122" s="59"/>
      <c r="AH122" s="58"/>
      <c r="AI122" s="58"/>
      <c r="AJ122" s="58"/>
      <c r="AK122" s="58"/>
      <c r="AL122" s="58"/>
      <c r="AM122" s="58"/>
      <c r="AN122" s="58"/>
      <c r="AO122" s="58"/>
      <c r="AP122" s="58"/>
      <c r="AQ122" s="58"/>
      <c r="AR122" s="58"/>
      <c r="AS122" s="58"/>
      <c r="AT122" s="58"/>
      <c r="AU122" s="58"/>
      <c r="AV122" s="58"/>
      <c r="AW122" s="58"/>
      <c r="AX122" s="3" t="s">
        <v>388</v>
      </c>
      <c r="AY122" s="59"/>
      <c r="AZ122" s="58"/>
      <c r="BA122" s="58"/>
      <c r="BB122" s="58"/>
      <c r="BC122" s="59"/>
      <c r="BD122" s="58"/>
      <c r="BE122" s="58"/>
      <c r="BF122" s="58"/>
      <c r="BG122" s="58"/>
      <c r="BH122" s="58"/>
      <c r="BI122" s="58"/>
      <c r="BJ122" s="58"/>
      <c r="BK122" s="58"/>
      <c r="BL122" s="58"/>
      <c r="BM122" s="58"/>
    </row>
    <row r="123" spans="1:65" ht="115.5">
      <c r="A123" s="58" t="s">
        <v>389</v>
      </c>
      <c r="B123" s="58" t="s">
        <v>343</v>
      </c>
      <c r="C123" s="59"/>
      <c r="D123" s="58" t="s">
        <v>67</v>
      </c>
      <c r="E123" s="58" t="s">
        <v>68</v>
      </c>
      <c r="F123" s="58" t="s">
        <v>69</v>
      </c>
      <c r="G123" s="58" t="s">
        <v>390</v>
      </c>
      <c r="H123" s="58">
        <v>1042</v>
      </c>
      <c r="I123" s="58" t="s">
        <v>391</v>
      </c>
      <c r="J123" s="58" t="s">
        <v>391</v>
      </c>
      <c r="K123" s="58" t="s">
        <v>389</v>
      </c>
      <c r="L123" s="58" t="s">
        <v>346</v>
      </c>
      <c r="M123" s="58" t="s">
        <v>73</v>
      </c>
      <c r="N123" s="58" t="s">
        <v>392</v>
      </c>
      <c r="O123" s="58" t="s">
        <v>84</v>
      </c>
      <c r="P123" s="58" t="s">
        <v>76</v>
      </c>
      <c r="Q123" s="58" t="s">
        <v>85</v>
      </c>
      <c r="R123" s="59"/>
      <c r="S123" s="58" t="s">
        <v>393</v>
      </c>
      <c r="T123" s="58" t="s">
        <v>79</v>
      </c>
      <c r="U123" s="58" t="s">
        <v>80</v>
      </c>
      <c r="V123" s="58" t="s">
        <v>81</v>
      </c>
      <c r="W123" s="58" t="s">
        <v>81</v>
      </c>
      <c r="X123" s="58" t="s">
        <v>82</v>
      </c>
      <c r="Y123" s="58" t="s">
        <v>83</v>
      </c>
      <c r="Z123" s="58">
        <v>50000</v>
      </c>
      <c r="AA123" s="58">
        <v>100000</v>
      </c>
      <c r="AB123" s="58" t="s">
        <v>69</v>
      </c>
      <c r="AC123" s="58" t="s">
        <v>75</v>
      </c>
      <c r="AD123" s="58" t="s">
        <v>76</v>
      </c>
      <c r="AE123" s="58" t="s">
        <v>85</v>
      </c>
      <c r="AF123" s="58">
        <v>3</v>
      </c>
      <c r="AG123" s="59"/>
      <c r="AH123" s="58" t="s">
        <v>79</v>
      </c>
      <c r="AI123" s="58" t="s">
        <v>80</v>
      </c>
      <c r="AJ123" s="58" t="s">
        <v>81</v>
      </c>
      <c r="AK123" s="58" t="s">
        <v>81</v>
      </c>
      <c r="AL123" s="58" t="s">
        <v>81</v>
      </c>
      <c r="AM123" s="58" t="s">
        <v>394</v>
      </c>
      <c r="AN123" s="58" t="s">
        <v>69</v>
      </c>
      <c r="AO123" s="58" t="s">
        <v>75</v>
      </c>
      <c r="AP123" s="58" t="s">
        <v>135</v>
      </c>
      <c r="AQ123" s="58" t="s">
        <v>395</v>
      </c>
      <c r="AR123" s="58" t="s">
        <v>76</v>
      </c>
      <c r="AS123" s="58" t="s">
        <v>85</v>
      </c>
      <c r="AT123" s="58" t="s">
        <v>396</v>
      </c>
      <c r="AU123" s="58" t="s">
        <v>81</v>
      </c>
      <c r="AV123" s="58" t="s">
        <v>81</v>
      </c>
      <c r="AW123" s="58" t="s">
        <v>82</v>
      </c>
      <c r="AX123" s="3" t="s">
        <v>397</v>
      </c>
      <c r="AY123" s="59"/>
      <c r="AZ123" s="58" t="s">
        <v>97</v>
      </c>
      <c r="BA123" s="59"/>
      <c r="BB123" s="58" t="s">
        <v>97</v>
      </c>
      <c r="BC123" s="59"/>
      <c r="BD123" s="58" t="s">
        <v>97</v>
      </c>
      <c r="BE123" s="59"/>
      <c r="BF123" s="58" t="s">
        <v>97</v>
      </c>
      <c r="BG123" s="59"/>
      <c r="BH123" s="58" t="s">
        <v>97</v>
      </c>
      <c r="BI123" s="59"/>
      <c r="BJ123" s="58" t="s">
        <v>83</v>
      </c>
      <c r="BK123" s="58">
        <v>50000</v>
      </c>
      <c r="BL123" s="58">
        <v>100000</v>
      </c>
      <c r="BM123" s="58" t="s">
        <v>75</v>
      </c>
    </row>
    <row r="124" spans="1:65" ht="128.25">
      <c r="A124" s="58"/>
      <c r="B124" s="58"/>
      <c r="C124" s="59"/>
      <c r="D124" s="58"/>
      <c r="E124" s="58"/>
      <c r="F124" s="58"/>
      <c r="G124" s="58"/>
      <c r="H124" s="58"/>
      <c r="I124" s="58"/>
      <c r="J124" s="58"/>
      <c r="K124" s="58"/>
      <c r="L124" s="58"/>
      <c r="M124" s="58"/>
      <c r="N124" s="58"/>
      <c r="O124" s="58"/>
      <c r="P124" s="58"/>
      <c r="Q124" s="58"/>
      <c r="R124" s="59"/>
      <c r="S124" s="58"/>
      <c r="T124" s="58"/>
      <c r="U124" s="58"/>
      <c r="V124" s="58"/>
      <c r="W124" s="58"/>
      <c r="X124" s="58"/>
      <c r="Y124" s="58"/>
      <c r="Z124" s="58"/>
      <c r="AA124" s="58"/>
      <c r="AB124" s="58"/>
      <c r="AC124" s="58"/>
      <c r="AD124" s="58"/>
      <c r="AE124" s="58"/>
      <c r="AF124" s="58"/>
      <c r="AG124" s="59"/>
      <c r="AH124" s="58"/>
      <c r="AI124" s="58"/>
      <c r="AJ124" s="58"/>
      <c r="AK124" s="58"/>
      <c r="AL124" s="58"/>
      <c r="AM124" s="58"/>
      <c r="AN124" s="58"/>
      <c r="AO124" s="58"/>
      <c r="AP124" s="58"/>
      <c r="AQ124" s="58"/>
      <c r="AR124" s="58"/>
      <c r="AS124" s="58"/>
      <c r="AT124" s="58"/>
      <c r="AU124" s="58"/>
      <c r="AV124" s="58"/>
      <c r="AW124" s="58"/>
      <c r="AX124" s="3" t="s">
        <v>398</v>
      </c>
      <c r="AY124" s="59"/>
      <c r="AZ124" s="58"/>
      <c r="BA124" s="59"/>
      <c r="BB124" s="58"/>
      <c r="BC124" s="59"/>
      <c r="BD124" s="58"/>
      <c r="BE124" s="59"/>
      <c r="BF124" s="58"/>
      <c r="BG124" s="59"/>
      <c r="BH124" s="58"/>
      <c r="BI124" s="59"/>
      <c r="BJ124" s="58"/>
      <c r="BK124" s="58"/>
      <c r="BL124" s="58"/>
      <c r="BM124" s="58"/>
    </row>
    <row r="125" spans="1:65" ht="192">
      <c r="A125" s="58"/>
      <c r="B125" s="58"/>
      <c r="C125" s="59"/>
      <c r="D125" s="58"/>
      <c r="E125" s="58"/>
      <c r="F125" s="58"/>
      <c r="G125" s="58"/>
      <c r="H125" s="58"/>
      <c r="I125" s="58"/>
      <c r="J125" s="58"/>
      <c r="K125" s="58"/>
      <c r="L125" s="58"/>
      <c r="M125" s="58"/>
      <c r="N125" s="58"/>
      <c r="O125" s="58"/>
      <c r="P125" s="58"/>
      <c r="Q125" s="58"/>
      <c r="R125" s="59"/>
      <c r="S125" s="58"/>
      <c r="T125" s="58"/>
      <c r="U125" s="58"/>
      <c r="V125" s="58"/>
      <c r="W125" s="58"/>
      <c r="X125" s="58"/>
      <c r="Y125" s="58"/>
      <c r="Z125" s="58"/>
      <c r="AA125" s="58"/>
      <c r="AB125" s="58"/>
      <c r="AC125" s="58"/>
      <c r="AD125" s="58"/>
      <c r="AE125" s="58"/>
      <c r="AF125" s="58"/>
      <c r="AG125" s="59"/>
      <c r="AH125" s="58"/>
      <c r="AI125" s="58"/>
      <c r="AJ125" s="58"/>
      <c r="AK125" s="58"/>
      <c r="AL125" s="58"/>
      <c r="AM125" s="58"/>
      <c r="AN125" s="58"/>
      <c r="AO125" s="58"/>
      <c r="AP125" s="58"/>
      <c r="AQ125" s="58"/>
      <c r="AR125" s="58"/>
      <c r="AS125" s="58"/>
      <c r="AT125" s="58"/>
      <c r="AU125" s="58"/>
      <c r="AV125" s="58"/>
      <c r="AW125" s="58"/>
      <c r="AX125" s="3" t="s">
        <v>399</v>
      </c>
      <c r="AY125" s="59"/>
      <c r="AZ125" s="58"/>
      <c r="BA125" s="59"/>
      <c r="BB125" s="58"/>
      <c r="BC125" s="59"/>
      <c r="BD125" s="58"/>
      <c r="BE125" s="59"/>
      <c r="BF125" s="58"/>
      <c r="BG125" s="59"/>
      <c r="BH125" s="58"/>
      <c r="BI125" s="59"/>
      <c r="BJ125" s="58"/>
      <c r="BK125" s="58"/>
      <c r="BL125" s="58"/>
      <c r="BM125" s="58"/>
    </row>
    <row r="126" spans="1:65" ht="115.5">
      <c r="A126" s="58" t="s">
        <v>400</v>
      </c>
      <c r="B126" s="58" t="s">
        <v>66</v>
      </c>
      <c r="C126" s="59"/>
      <c r="D126" s="58" t="s">
        <v>67</v>
      </c>
      <c r="E126" s="58" t="s">
        <v>68</v>
      </c>
      <c r="F126" s="58" t="s">
        <v>69</v>
      </c>
      <c r="G126" s="58" t="s">
        <v>401</v>
      </c>
      <c r="H126" s="58">
        <v>1309</v>
      </c>
      <c r="I126" s="58" t="s">
        <v>402</v>
      </c>
      <c r="J126" s="58" t="s">
        <v>402</v>
      </c>
      <c r="K126" s="58" t="s">
        <v>400</v>
      </c>
      <c r="L126" s="58" t="s">
        <v>72</v>
      </c>
      <c r="M126" s="58" t="s">
        <v>73</v>
      </c>
      <c r="N126" s="58" t="s">
        <v>403</v>
      </c>
      <c r="O126" s="58" t="s">
        <v>84</v>
      </c>
      <c r="P126" s="58" t="s">
        <v>76</v>
      </c>
      <c r="Q126" s="58">
        <v>0</v>
      </c>
      <c r="R126" s="59"/>
      <c r="S126" s="58" t="s">
        <v>404</v>
      </c>
      <c r="T126" s="58" t="s">
        <v>79</v>
      </c>
      <c r="U126" s="58" t="s">
        <v>80</v>
      </c>
      <c r="V126" s="58" t="s">
        <v>82</v>
      </c>
      <c r="W126" s="58" t="s">
        <v>81</v>
      </c>
      <c r="X126" s="58" t="s">
        <v>82</v>
      </c>
      <c r="Y126" s="58" t="s">
        <v>83</v>
      </c>
      <c r="Z126" s="58">
        <v>300000</v>
      </c>
      <c r="AA126" s="58">
        <v>600000</v>
      </c>
      <c r="AB126" s="58" t="s">
        <v>69</v>
      </c>
      <c r="AC126" s="58" t="s">
        <v>84</v>
      </c>
      <c r="AD126" s="58" t="s">
        <v>76</v>
      </c>
      <c r="AE126" s="58">
        <v>0</v>
      </c>
      <c r="AF126" s="58">
        <v>2</v>
      </c>
      <c r="AG126" s="59"/>
      <c r="AH126" s="58" t="s">
        <v>79</v>
      </c>
      <c r="AI126" s="58" t="s">
        <v>80</v>
      </c>
      <c r="AJ126" s="58" t="s">
        <v>82</v>
      </c>
      <c r="AK126" s="58" t="s">
        <v>81</v>
      </c>
      <c r="AL126" s="58" t="s">
        <v>82</v>
      </c>
      <c r="AM126" s="58" t="s">
        <v>405</v>
      </c>
      <c r="AN126" s="58" t="s">
        <v>69</v>
      </c>
      <c r="AO126" s="58" t="s">
        <v>75</v>
      </c>
      <c r="AP126" s="58" t="s">
        <v>135</v>
      </c>
      <c r="AQ126" s="58" t="s">
        <v>406</v>
      </c>
      <c r="AR126" s="58" t="s">
        <v>76</v>
      </c>
      <c r="AS126" s="58" t="s">
        <v>85</v>
      </c>
      <c r="AT126" s="58" t="s">
        <v>407</v>
      </c>
      <c r="AU126" s="58" t="s">
        <v>82</v>
      </c>
      <c r="AV126" s="58" t="s">
        <v>82</v>
      </c>
      <c r="AW126" s="58" t="s">
        <v>81</v>
      </c>
      <c r="AX126" s="3" t="s">
        <v>408</v>
      </c>
      <c r="AY126" s="59"/>
      <c r="AZ126" s="58" t="s">
        <v>97</v>
      </c>
      <c r="BA126" s="59"/>
      <c r="BB126" s="58" t="s">
        <v>97</v>
      </c>
      <c r="BC126" s="59"/>
      <c r="BD126" s="58" t="s">
        <v>97</v>
      </c>
      <c r="BE126" s="59"/>
      <c r="BF126" s="58" t="s">
        <v>97</v>
      </c>
      <c r="BG126" s="59"/>
      <c r="BH126" s="58" t="s">
        <v>97</v>
      </c>
      <c r="BI126" s="59"/>
      <c r="BJ126" s="58" t="s">
        <v>83</v>
      </c>
      <c r="BK126" s="59"/>
      <c r="BL126" s="59"/>
      <c r="BM126" s="59"/>
    </row>
    <row r="127" spans="1:65" ht="77.25">
      <c r="A127" s="58"/>
      <c r="B127" s="58"/>
      <c r="C127" s="59"/>
      <c r="D127" s="58"/>
      <c r="E127" s="58"/>
      <c r="F127" s="58"/>
      <c r="G127" s="58"/>
      <c r="H127" s="58"/>
      <c r="I127" s="58"/>
      <c r="J127" s="58"/>
      <c r="K127" s="58"/>
      <c r="L127" s="58"/>
      <c r="M127" s="58"/>
      <c r="N127" s="58"/>
      <c r="O127" s="58"/>
      <c r="P127" s="58"/>
      <c r="Q127" s="58"/>
      <c r="R127" s="59"/>
      <c r="S127" s="58"/>
      <c r="T127" s="58"/>
      <c r="U127" s="58"/>
      <c r="V127" s="58"/>
      <c r="W127" s="58"/>
      <c r="X127" s="58"/>
      <c r="Y127" s="58"/>
      <c r="Z127" s="58"/>
      <c r="AA127" s="58"/>
      <c r="AB127" s="58"/>
      <c r="AC127" s="58"/>
      <c r="AD127" s="58"/>
      <c r="AE127" s="58"/>
      <c r="AF127" s="58"/>
      <c r="AG127" s="59"/>
      <c r="AH127" s="58"/>
      <c r="AI127" s="58"/>
      <c r="AJ127" s="58"/>
      <c r="AK127" s="58"/>
      <c r="AL127" s="58"/>
      <c r="AM127" s="58"/>
      <c r="AN127" s="58"/>
      <c r="AO127" s="58"/>
      <c r="AP127" s="58"/>
      <c r="AQ127" s="58"/>
      <c r="AR127" s="58"/>
      <c r="AS127" s="58"/>
      <c r="AT127" s="58"/>
      <c r="AU127" s="58"/>
      <c r="AV127" s="58"/>
      <c r="AW127" s="58"/>
      <c r="AX127" s="3" t="s">
        <v>409</v>
      </c>
      <c r="AY127" s="59"/>
      <c r="AZ127" s="58"/>
      <c r="BA127" s="59"/>
      <c r="BB127" s="58"/>
      <c r="BC127" s="59"/>
      <c r="BD127" s="58"/>
      <c r="BE127" s="59"/>
      <c r="BF127" s="58"/>
      <c r="BG127" s="59"/>
      <c r="BH127" s="58"/>
      <c r="BI127" s="59"/>
      <c r="BJ127" s="58"/>
      <c r="BK127" s="59"/>
      <c r="BL127" s="59"/>
      <c r="BM127" s="59"/>
    </row>
    <row r="128" spans="1:65" ht="77.25">
      <c r="A128" s="58"/>
      <c r="B128" s="58"/>
      <c r="C128" s="59"/>
      <c r="D128" s="58"/>
      <c r="E128" s="58"/>
      <c r="F128" s="58"/>
      <c r="G128" s="58"/>
      <c r="H128" s="58"/>
      <c r="I128" s="58"/>
      <c r="J128" s="58"/>
      <c r="K128" s="58"/>
      <c r="L128" s="58"/>
      <c r="M128" s="58"/>
      <c r="N128" s="58"/>
      <c r="O128" s="58"/>
      <c r="P128" s="58"/>
      <c r="Q128" s="58"/>
      <c r="R128" s="59"/>
      <c r="S128" s="58"/>
      <c r="T128" s="58"/>
      <c r="U128" s="58"/>
      <c r="V128" s="58"/>
      <c r="W128" s="58"/>
      <c r="X128" s="58"/>
      <c r="Y128" s="58"/>
      <c r="Z128" s="58"/>
      <c r="AA128" s="58"/>
      <c r="AB128" s="58"/>
      <c r="AC128" s="58"/>
      <c r="AD128" s="58"/>
      <c r="AE128" s="58"/>
      <c r="AF128" s="58"/>
      <c r="AG128" s="59"/>
      <c r="AH128" s="58"/>
      <c r="AI128" s="58"/>
      <c r="AJ128" s="58"/>
      <c r="AK128" s="58"/>
      <c r="AL128" s="58"/>
      <c r="AM128" s="58"/>
      <c r="AN128" s="58"/>
      <c r="AO128" s="58"/>
      <c r="AP128" s="58"/>
      <c r="AQ128" s="58"/>
      <c r="AR128" s="58"/>
      <c r="AS128" s="58"/>
      <c r="AT128" s="58"/>
      <c r="AU128" s="58"/>
      <c r="AV128" s="58"/>
      <c r="AW128" s="58"/>
      <c r="AX128" s="3" t="s">
        <v>410</v>
      </c>
      <c r="AY128" s="59"/>
      <c r="AZ128" s="58"/>
      <c r="BA128" s="59"/>
      <c r="BB128" s="58"/>
      <c r="BC128" s="59"/>
      <c r="BD128" s="58"/>
      <c r="BE128" s="59"/>
      <c r="BF128" s="58"/>
      <c r="BG128" s="59"/>
      <c r="BH128" s="58"/>
      <c r="BI128" s="59"/>
      <c r="BJ128" s="58"/>
      <c r="BK128" s="59"/>
      <c r="BL128" s="59"/>
      <c r="BM128" s="59"/>
    </row>
    <row r="129" spans="1:65">
      <c r="A129" s="58"/>
      <c r="B129" s="58"/>
      <c r="C129" s="59"/>
      <c r="D129" s="58"/>
      <c r="E129" s="58"/>
      <c r="F129" s="58"/>
      <c r="G129" s="58"/>
      <c r="H129" s="58"/>
      <c r="I129" s="58"/>
      <c r="J129" s="58"/>
      <c r="K129" s="58"/>
      <c r="L129" s="58"/>
      <c r="M129" s="58"/>
      <c r="N129" s="58"/>
      <c r="O129" s="58"/>
      <c r="P129" s="58"/>
      <c r="Q129" s="58"/>
      <c r="R129" s="59"/>
      <c r="S129" s="58"/>
      <c r="T129" s="58"/>
      <c r="U129" s="58"/>
      <c r="V129" s="58"/>
      <c r="W129" s="58"/>
      <c r="X129" s="58"/>
      <c r="Y129" s="58"/>
      <c r="Z129" s="58"/>
      <c r="AA129" s="58"/>
      <c r="AB129" s="58"/>
      <c r="AC129" s="58"/>
      <c r="AD129" s="58"/>
      <c r="AE129" s="58"/>
      <c r="AF129" s="58"/>
      <c r="AG129" s="59"/>
      <c r="AH129" s="58"/>
      <c r="AI129" s="58"/>
      <c r="AJ129" s="58"/>
      <c r="AK129" s="58"/>
      <c r="AL129" s="58"/>
      <c r="AM129" s="58"/>
      <c r="AN129" s="58"/>
      <c r="AO129" s="58"/>
      <c r="AP129" s="58"/>
      <c r="AQ129" s="58"/>
      <c r="AR129" s="58"/>
      <c r="AS129" s="58"/>
      <c r="AT129" s="58"/>
      <c r="AU129" s="58"/>
      <c r="AV129" s="58"/>
      <c r="AW129" s="58"/>
      <c r="AX129" s="3"/>
      <c r="AY129" s="59"/>
      <c r="AZ129" s="58"/>
      <c r="BA129" s="59"/>
      <c r="BB129" s="58"/>
      <c r="BC129" s="59"/>
      <c r="BD129" s="58"/>
      <c r="BE129" s="59"/>
      <c r="BF129" s="58"/>
      <c r="BG129" s="59"/>
      <c r="BH129" s="58"/>
      <c r="BI129" s="59"/>
      <c r="BJ129" s="58"/>
      <c r="BK129" s="59"/>
      <c r="BL129" s="59"/>
      <c r="BM129" s="59"/>
    </row>
    <row r="130" spans="1:65" ht="90">
      <c r="A130" s="58" t="s">
        <v>411</v>
      </c>
      <c r="B130" s="58" t="s">
        <v>66</v>
      </c>
      <c r="C130" s="59"/>
      <c r="D130" s="58" t="s">
        <v>67</v>
      </c>
      <c r="E130" s="58" t="s">
        <v>68</v>
      </c>
      <c r="F130" s="58" t="s">
        <v>69</v>
      </c>
      <c r="G130" s="58" t="s">
        <v>412</v>
      </c>
      <c r="H130" s="58">
        <v>1326</v>
      </c>
      <c r="I130" s="58" t="s">
        <v>413</v>
      </c>
      <c r="J130" s="58" t="s">
        <v>413</v>
      </c>
      <c r="K130" s="58" t="s">
        <v>411</v>
      </c>
      <c r="L130" s="58" t="s">
        <v>72</v>
      </c>
      <c r="M130" s="58" t="s">
        <v>73</v>
      </c>
      <c r="N130" s="58" t="s">
        <v>414</v>
      </c>
      <c r="O130" s="58" t="s">
        <v>84</v>
      </c>
      <c r="P130" s="58" t="s">
        <v>76</v>
      </c>
      <c r="Q130" s="58" t="s">
        <v>85</v>
      </c>
      <c r="R130" s="59"/>
      <c r="S130" s="58" t="s">
        <v>415</v>
      </c>
      <c r="T130" s="58" t="s">
        <v>79</v>
      </c>
      <c r="U130" s="58" t="s">
        <v>80</v>
      </c>
      <c r="V130" s="58" t="s">
        <v>81</v>
      </c>
      <c r="W130" s="58" t="s">
        <v>81</v>
      </c>
      <c r="X130" s="58" t="s">
        <v>82</v>
      </c>
      <c r="Y130" s="58" t="s">
        <v>83</v>
      </c>
      <c r="Z130" s="58">
        <v>6000</v>
      </c>
      <c r="AA130" s="58">
        <v>10000</v>
      </c>
      <c r="AB130" s="58" t="s">
        <v>69</v>
      </c>
      <c r="AC130" s="58" t="s">
        <v>75</v>
      </c>
      <c r="AD130" s="58" t="s">
        <v>76</v>
      </c>
      <c r="AE130" s="58" t="s">
        <v>85</v>
      </c>
      <c r="AF130" s="58">
        <v>3</v>
      </c>
      <c r="AG130" s="59"/>
      <c r="AH130" s="58" t="s">
        <v>79</v>
      </c>
      <c r="AI130" s="58" t="s">
        <v>80</v>
      </c>
      <c r="AJ130" s="58" t="s">
        <v>81</v>
      </c>
      <c r="AK130" s="58" t="s">
        <v>81</v>
      </c>
      <c r="AL130" s="58" t="s">
        <v>82</v>
      </c>
      <c r="AM130" s="58" t="s">
        <v>416</v>
      </c>
      <c r="AN130" s="58" t="s">
        <v>69</v>
      </c>
      <c r="AO130" s="58" t="s">
        <v>75</v>
      </c>
      <c r="AP130" s="58" t="s">
        <v>109</v>
      </c>
      <c r="AQ130" s="58" t="s">
        <v>417</v>
      </c>
      <c r="AR130" s="58" t="s">
        <v>76</v>
      </c>
      <c r="AS130" s="58" t="s">
        <v>85</v>
      </c>
      <c r="AT130" s="58" t="s">
        <v>418</v>
      </c>
      <c r="AU130" s="58" t="s">
        <v>82</v>
      </c>
      <c r="AV130" s="58" t="s">
        <v>82</v>
      </c>
      <c r="AW130" s="58" t="s">
        <v>81</v>
      </c>
      <c r="AX130" s="3" t="s">
        <v>419</v>
      </c>
      <c r="AY130" s="59"/>
      <c r="AZ130" s="58" t="s">
        <v>97</v>
      </c>
      <c r="BA130" s="59"/>
      <c r="BB130" s="58" t="s">
        <v>97</v>
      </c>
      <c r="BC130" s="59"/>
      <c r="BD130" s="58" t="s">
        <v>95</v>
      </c>
      <c r="BE130" s="58" t="s">
        <v>124</v>
      </c>
      <c r="BF130" s="58" t="s">
        <v>95</v>
      </c>
      <c r="BG130" s="58" t="s">
        <v>124</v>
      </c>
      <c r="BH130" s="58" t="s">
        <v>95</v>
      </c>
      <c r="BI130" s="58" t="s">
        <v>125</v>
      </c>
      <c r="BJ130" s="58" t="s">
        <v>83</v>
      </c>
      <c r="BK130" s="59"/>
      <c r="BL130" s="59"/>
      <c r="BM130" s="59"/>
    </row>
    <row r="131" spans="1:65" ht="51.75">
      <c r="A131" s="58"/>
      <c r="B131" s="58"/>
      <c r="C131" s="59"/>
      <c r="D131" s="58"/>
      <c r="E131" s="58"/>
      <c r="F131" s="58"/>
      <c r="G131" s="58"/>
      <c r="H131" s="58"/>
      <c r="I131" s="58"/>
      <c r="J131" s="58"/>
      <c r="K131" s="58"/>
      <c r="L131" s="58"/>
      <c r="M131" s="58"/>
      <c r="N131" s="58"/>
      <c r="O131" s="58"/>
      <c r="P131" s="58"/>
      <c r="Q131" s="58"/>
      <c r="R131" s="59"/>
      <c r="S131" s="58"/>
      <c r="T131" s="58"/>
      <c r="U131" s="58"/>
      <c r="V131" s="58"/>
      <c r="W131" s="58"/>
      <c r="X131" s="58"/>
      <c r="Y131" s="58"/>
      <c r="Z131" s="58"/>
      <c r="AA131" s="58"/>
      <c r="AB131" s="58"/>
      <c r="AC131" s="58"/>
      <c r="AD131" s="58"/>
      <c r="AE131" s="58"/>
      <c r="AF131" s="58"/>
      <c r="AG131" s="59"/>
      <c r="AH131" s="58"/>
      <c r="AI131" s="58"/>
      <c r="AJ131" s="58"/>
      <c r="AK131" s="58"/>
      <c r="AL131" s="58"/>
      <c r="AM131" s="58"/>
      <c r="AN131" s="58"/>
      <c r="AO131" s="58"/>
      <c r="AP131" s="58"/>
      <c r="AQ131" s="58"/>
      <c r="AR131" s="58"/>
      <c r="AS131" s="58"/>
      <c r="AT131" s="58"/>
      <c r="AU131" s="58"/>
      <c r="AV131" s="58"/>
      <c r="AW131" s="58"/>
      <c r="AX131" s="3" t="s">
        <v>420</v>
      </c>
      <c r="AY131" s="59"/>
      <c r="AZ131" s="58"/>
      <c r="BA131" s="59"/>
      <c r="BB131" s="58"/>
      <c r="BC131" s="59"/>
      <c r="BD131" s="58"/>
      <c r="BE131" s="58"/>
      <c r="BF131" s="58"/>
      <c r="BG131" s="58"/>
      <c r="BH131" s="58"/>
      <c r="BI131" s="58"/>
      <c r="BJ131" s="58"/>
      <c r="BK131" s="59"/>
      <c r="BL131" s="59"/>
      <c r="BM131" s="59"/>
    </row>
    <row r="132" spans="1:65" ht="77.25">
      <c r="A132" s="58"/>
      <c r="B132" s="58"/>
      <c r="C132" s="59"/>
      <c r="D132" s="58"/>
      <c r="E132" s="58"/>
      <c r="F132" s="58"/>
      <c r="G132" s="58"/>
      <c r="H132" s="58"/>
      <c r="I132" s="58"/>
      <c r="J132" s="58"/>
      <c r="K132" s="58"/>
      <c r="L132" s="58"/>
      <c r="M132" s="58"/>
      <c r="N132" s="58"/>
      <c r="O132" s="58"/>
      <c r="P132" s="58"/>
      <c r="Q132" s="58"/>
      <c r="R132" s="59"/>
      <c r="S132" s="58"/>
      <c r="T132" s="58"/>
      <c r="U132" s="58"/>
      <c r="V132" s="58"/>
      <c r="W132" s="58"/>
      <c r="X132" s="58"/>
      <c r="Y132" s="58"/>
      <c r="Z132" s="58"/>
      <c r="AA132" s="58"/>
      <c r="AB132" s="58"/>
      <c r="AC132" s="58"/>
      <c r="AD132" s="58"/>
      <c r="AE132" s="58"/>
      <c r="AF132" s="58"/>
      <c r="AG132" s="59"/>
      <c r="AH132" s="58"/>
      <c r="AI132" s="58"/>
      <c r="AJ132" s="58"/>
      <c r="AK132" s="58"/>
      <c r="AL132" s="58"/>
      <c r="AM132" s="58"/>
      <c r="AN132" s="58"/>
      <c r="AO132" s="58"/>
      <c r="AP132" s="58"/>
      <c r="AQ132" s="58"/>
      <c r="AR132" s="58"/>
      <c r="AS132" s="58"/>
      <c r="AT132" s="58"/>
      <c r="AU132" s="58"/>
      <c r="AV132" s="58"/>
      <c r="AW132" s="58"/>
      <c r="AX132" s="3" t="s">
        <v>421</v>
      </c>
      <c r="AY132" s="59"/>
      <c r="AZ132" s="58"/>
      <c r="BA132" s="59"/>
      <c r="BB132" s="58"/>
      <c r="BC132" s="59"/>
      <c r="BD132" s="58"/>
      <c r="BE132" s="58"/>
      <c r="BF132" s="58"/>
      <c r="BG132" s="58"/>
      <c r="BH132" s="58"/>
      <c r="BI132" s="58"/>
      <c r="BJ132" s="58"/>
      <c r="BK132" s="59"/>
      <c r="BL132" s="59"/>
      <c r="BM132" s="59"/>
    </row>
    <row r="133" spans="1:65" ht="128.25">
      <c r="A133" s="58"/>
      <c r="B133" s="58"/>
      <c r="C133" s="59"/>
      <c r="D133" s="58"/>
      <c r="E133" s="58"/>
      <c r="F133" s="58"/>
      <c r="G133" s="58"/>
      <c r="H133" s="58"/>
      <c r="I133" s="58"/>
      <c r="J133" s="58"/>
      <c r="K133" s="58"/>
      <c r="L133" s="58"/>
      <c r="M133" s="58"/>
      <c r="N133" s="58"/>
      <c r="O133" s="58"/>
      <c r="P133" s="58"/>
      <c r="Q133" s="58"/>
      <c r="R133" s="59"/>
      <c r="S133" s="58"/>
      <c r="T133" s="58"/>
      <c r="U133" s="58"/>
      <c r="V133" s="58"/>
      <c r="W133" s="58"/>
      <c r="X133" s="58"/>
      <c r="Y133" s="58"/>
      <c r="Z133" s="58"/>
      <c r="AA133" s="58"/>
      <c r="AB133" s="58"/>
      <c r="AC133" s="58"/>
      <c r="AD133" s="58"/>
      <c r="AE133" s="58"/>
      <c r="AF133" s="58"/>
      <c r="AG133" s="59"/>
      <c r="AH133" s="58"/>
      <c r="AI133" s="58"/>
      <c r="AJ133" s="58"/>
      <c r="AK133" s="58"/>
      <c r="AL133" s="58"/>
      <c r="AM133" s="58"/>
      <c r="AN133" s="58"/>
      <c r="AO133" s="58"/>
      <c r="AP133" s="58"/>
      <c r="AQ133" s="58"/>
      <c r="AR133" s="58"/>
      <c r="AS133" s="58"/>
      <c r="AT133" s="58"/>
      <c r="AU133" s="58"/>
      <c r="AV133" s="58"/>
      <c r="AW133" s="58"/>
      <c r="AX133" s="3" t="s">
        <v>422</v>
      </c>
      <c r="AY133" s="59"/>
      <c r="AZ133" s="58"/>
      <c r="BA133" s="59"/>
      <c r="BB133" s="58"/>
      <c r="BC133" s="59"/>
      <c r="BD133" s="58"/>
      <c r="BE133" s="58"/>
      <c r="BF133" s="58"/>
      <c r="BG133" s="58"/>
      <c r="BH133" s="58"/>
      <c r="BI133" s="58"/>
      <c r="BJ133" s="58"/>
      <c r="BK133" s="59"/>
      <c r="BL133" s="59"/>
      <c r="BM133" s="59"/>
    </row>
    <row r="134" spans="1:65" ht="64.5">
      <c r="A134" s="58" t="s">
        <v>423</v>
      </c>
      <c r="B134" s="58" t="s">
        <v>163</v>
      </c>
      <c r="C134" s="59"/>
      <c r="D134" s="58" t="s">
        <v>67</v>
      </c>
      <c r="E134" s="58" t="s">
        <v>75</v>
      </c>
      <c r="F134" s="58" t="s">
        <v>69</v>
      </c>
      <c r="G134" s="58" t="s">
        <v>424</v>
      </c>
      <c r="H134" s="58">
        <v>1365</v>
      </c>
      <c r="I134" s="58" t="s">
        <v>425</v>
      </c>
      <c r="J134" s="58" t="s">
        <v>425</v>
      </c>
      <c r="K134" s="58" t="s">
        <v>423</v>
      </c>
      <c r="L134" s="58" t="s">
        <v>426</v>
      </c>
      <c r="M134" s="58" t="s">
        <v>266</v>
      </c>
      <c r="N134" s="58" t="s">
        <v>427</v>
      </c>
      <c r="O134" s="58" t="s">
        <v>75</v>
      </c>
      <c r="P134" s="58" t="s">
        <v>76</v>
      </c>
      <c r="Q134" s="58">
        <v>0</v>
      </c>
      <c r="R134" s="59"/>
      <c r="S134" s="58" t="s">
        <v>428</v>
      </c>
      <c r="T134" s="58" t="s">
        <v>79</v>
      </c>
      <c r="U134" s="58" t="s">
        <v>80</v>
      </c>
      <c r="V134" s="58" t="s">
        <v>82</v>
      </c>
      <c r="W134" s="58" t="s">
        <v>82</v>
      </c>
      <c r="X134" s="58" t="s">
        <v>82</v>
      </c>
      <c r="Y134" s="58" t="s">
        <v>83</v>
      </c>
      <c r="Z134" s="58">
        <v>6500</v>
      </c>
      <c r="AA134" s="58">
        <v>11600</v>
      </c>
      <c r="AB134" s="58" t="s">
        <v>69</v>
      </c>
      <c r="AC134" s="58" t="s">
        <v>84</v>
      </c>
      <c r="AD134" s="58" t="s">
        <v>76</v>
      </c>
      <c r="AE134" s="58" t="s">
        <v>85</v>
      </c>
      <c r="AF134" s="59"/>
      <c r="AG134" s="59"/>
      <c r="AH134" s="58" t="s">
        <v>79</v>
      </c>
      <c r="AI134" s="58" t="s">
        <v>80</v>
      </c>
      <c r="AJ134" s="58" t="s">
        <v>81</v>
      </c>
      <c r="AK134" s="58" t="s">
        <v>82</v>
      </c>
      <c r="AL134" s="58" t="s">
        <v>82</v>
      </c>
      <c r="AM134" s="58" t="s">
        <v>427</v>
      </c>
      <c r="AN134" s="58" t="s">
        <v>69</v>
      </c>
      <c r="AO134" s="58" t="s">
        <v>75</v>
      </c>
      <c r="AP134" s="58" t="s">
        <v>135</v>
      </c>
      <c r="AQ134" s="58" t="s">
        <v>429</v>
      </c>
      <c r="AR134" s="58" t="s">
        <v>76</v>
      </c>
      <c r="AS134" s="58">
        <v>0</v>
      </c>
      <c r="AT134" s="58" t="s">
        <v>427</v>
      </c>
      <c r="AU134" s="58" t="s">
        <v>82</v>
      </c>
      <c r="AV134" s="58" t="s">
        <v>82</v>
      </c>
      <c r="AW134" s="58" t="s">
        <v>82</v>
      </c>
      <c r="AX134" s="3" t="s">
        <v>430</v>
      </c>
      <c r="AY134" s="59"/>
      <c r="AZ134" s="58" t="s">
        <v>97</v>
      </c>
      <c r="BA134" s="59"/>
      <c r="BB134" s="58" t="s">
        <v>97</v>
      </c>
      <c r="BC134" s="59"/>
      <c r="BD134" s="58" t="s">
        <v>97</v>
      </c>
      <c r="BE134" s="59"/>
      <c r="BF134" s="58" t="s">
        <v>95</v>
      </c>
      <c r="BG134" s="58" t="s">
        <v>124</v>
      </c>
      <c r="BH134" s="58" t="s">
        <v>95</v>
      </c>
      <c r="BI134" s="58" t="s">
        <v>125</v>
      </c>
      <c r="BJ134" s="58" t="s">
        <v>83</v>
      </c>
      <c r="BK134" s="58">
        <v>4159</v>
      </c>
      <c r="BL134" s="58">
        <v>7378</v>
      </c>
      <c r="BM134" s="58" t="s">
        <v>84</v>
      </c>
    </row>
    <row r="135" spans="1:65" ht="39">
      <c r="A135" s="58"/>
      <c r="B135" s="58"/>
      <c r="C135" s="59"/>
      <c r="D135" s="58"/>
      <c r="E135" s="58"/>
      <c r="F135" s="58"/>
      <c r="G135" s="58"/>
      <c r="H135" s="58"/>
      <c r="I135" s="58"/>
      <c r="J135" s="58"/>
      <c r="K135" s="58"/>
      <c r="L135" s="58"/>
      <c r="M135" s="58"/>
      <c r="N135" s="58"/>
      <c r="O135" s="58"/>
      <c r="P135" s="58"/>
      <c r="Q135" s="58"/>
      <c r="R135" s="59"/>
      <c r="S135" s="58"/>
      <c r="T135" s="58"/>
      <c r="U135" s="58"/>
      <c r="V135" s="58"/>
      <c r="W135" s="58"/>
      <c r="X135" s="58"/>
      <c r="Y135" s="58"/>
      <c r="Z135" s="58"/>
      <c r="AA135" s="58"/>
      <c r="AB135" s="58"/>
      <c r="AC135" s="58"/>
      <c r="AD135" s="58"/>
      <c r="AE135" s="58"/>
      <c r="AF135" s="59"/>
      <c r="AG135" s="59"/>
      <c r="AH135" s="58"/>
      <c r="AI135" s="58"/>
      <c r="AJ135" s="58"/>
      <c r="AK135" s="58"/>
      <c r="AL135" s="58"/>
      <c r="AM135" s="58"/>
      <c r="AN135" s="58"/>
      <c r="AO135" s="58"/>
      <c r="AP135" s="58"/>
      <c r="AQ135" s="58"/>
      <c r="AR135" s="58"/>
      <c r="AS135" s="58"/>
      <c r="AT135" s="58"/>
      <c r="AU135" s="58"/>
      <c r="AV135" s="58"/>
      <c r="AW135" s="58"/>
      <c r="AX135" s="3" t="s">
        <v>431</v>
      </c>
      <c r="AY135" s="59"/>
      <c r="AZ135" s="58"/>
      <c r="BA135" s="59"/>
      <c r="BB135" s="58"/>
      <c r="BC135" s="59"/>
      <c r="BD135" s="58"/>
      <c r="BE135" s="59"/>
      <c r="BF135" s="58"/>
      <c r="BG135" s="58"/>
      <c r="BH135" s="58"/>
      <c r="BI135" s="58"/>
      <c r="BJ135" s="58"/>
      <c r="BK135" s="58"/>
      <c r="BL135" s="58"/>
      <c r="BM135" s="58"/>
    </row>
    <row r="136" spans="1:65" ht="141">
      <c r="A136" s="58"/>
      <c r="B136" s="58"/>
      <c r="C136" s="59"/>
      <c r="D136" s="58"/>
      <c r="E136" s="58"/>
      <c r="F136" s="58"/>
      <c r="G136" s="58"/>
      <c r="H136" s="58"/>
      <c r="I136" s="58"/>
      <c r="J136" s="58"/>
      <c r="K136" s="58"/>
      <c r="L136" s="58"/>
      <c r="M136" s="58"/>
      <c r="N136" s="58"/>
      <c r="O136" s="58"/>
      <c r="P136" s="58"/>
      <c r="Q136" s="58"/>
      <c r="R136" s="59"/>
      <c r="S136" s="58"/>
      <c r="T136" s="58"/>
      <c r="U136" s="58"/>
      <c r="V136" s="58"/>
      <c r="W136" s="58"/>
      <c r="X136" s="58"/>
      <c r="Y136" s="58"/>
      <c r="Z136" s="58"/>
      <c r="AA136" s="58"/>
      <c r="AB136" s="58"/>
      <c r="AC136" s="58"/>
      <c r="AD136" s="58"/>
      <c r="AE136" s="58"/>
      <c r="AF136" s="59"/>
      <c r="AG136" s="59"/>
      <c r="AH136" s="58"/>
      <c r="AI136" s="58"/>
      <c r="AJ136" s="58"/>
      <c r="AK136" s="58"/>
      <c r="AL136" s="58"/>
      <c r="AM136" s="58"/>
      <c r="AN136" s="58"/>
      <c r="AO136" s="58"/>
      <c r="AP136" s="58"/>
      <c r="AQ136" s="58"/>
      <c r="AR136" s="58"/>
      <c r="AS136" s="58"/>
      <c r="AT136" s="58"/>
      <c r="AU136" s="58"/>
      <c r="AV136" s="58"/>
      <c r="AW136" s="58"/>
      <c r="AX136" s="3" t="s">
        <v>432</v>
      </c>
      <c r="AY136" s="59"/>
      <c r="AZ136" s="58"/>
      <c r="BA136" s="59"/>
      <c r="BB136" s="58"/>
      <c r="BC136" s="59"/>
      <c r="BD136" s="58"/>
      <c r="BE136" s="59"/>
      <c r="BF136" s="58"/>
      <c r="BG136" s="58"/>
      <c r="BH136" s="58"/>
      <c r="BI136" s="58"/>
      <c r="BJ136" s="58"/>
      <c r="BK136" s="58"/>
      <c r="BL136" s="58"/>
      <c r="BM136" s="58"/>
    </row>
    <row r="137" spans="1:65" ht="306.75">
      <c r="A137" s="58"/>
      <c r="B137" s="58"/>
      <c r="C137" s="59"/>
      <c r="D137" s="58"/>
      <c r="E137" s="58"/>
      <c r="F137" s="58"/>
      <c r="G137" s="58"/>
      <c r="H137" s="58"/>
      <c r="I137" s="58"/>
      <c r="J137" s="58"/>
      <c r="K137" s="58"/>
      <c r="L137" s="58"/>
      <c r="M137" s="58"/>
      <c r="N137" s="58"/>
      <c r="O137" s="58"/>
      <c r="P137" s="58"/>
      <c r="Q137" s="58"/>
      <c r="R137" s="59"/>
      <c r="S137" s="58"/>
      <c r="T137" s="58"/>
      <c r="U137" s="58"/>
      <c r="V137" s="58"/>
      <c r="W137" s="58"/>
      <c r="X137" s="58"/>
      <c r="Y137" s="58"/>
      <c r="Z137" s="58"/>
      <c r="AA137" s="58"/>
      <c r="AB137" s="58"/>
      <c r="AC137" s="58"/>
      <c r="AD137" s="58"/>
      <c r="AE137" s="58"/>
      <c r="AF137" s="59"/>
      <c r="AG137" s="59"/>
      <c r="AH137" s="58"/>
      <c r="AI137" s="58"/>
      <c r="AJ137" s="58"/>
      <c r="AK137" s="58"/>
      <c r="AL137" s="58"/>
      <c r="AM137" s="58"/>
      <c r="AN137" s="58"/>
      <c r="AO137" s="58"/>
      <c r="AP137" s="58"/>
      <c r="AQ137" s="58"/>
      <c r="AR137" s="58"/>
      <c r="AS137" s="58"/>
      <c r="AT137" s="58"/>
      <c r="AU137" s="58"/>
      <c r="AV137" s="58"/>
      <c r="AW137" s="58"/>
      <c r="AX137" s="3" t="s">
        <v>433</v>
      </c>
      <c r="AY137" s="59"/>
      <c r="AZ137" s="58"/>
      <c r="BA137" s="59"/>
      <c r="BB137" s="58"/>
      <c r="BC137" s="59"/>
      <c r="BD137" s="58"/>
      <c r="BE137" s="59"/>
      <c r="BF137" s="58"/>
      <c r="BG137" s="58"/>
      <c r="BH137" s="58"/>
      <c r="BI137" s="58"/>
      <c r="BJ137" s="58"/>
      <c r="BK137" s="58"/>
      <c r="BL137" s="58"/>
      <c r="BM137" s="58"/>
    </row>
    <row r="138" spans="1:65" ht="166.5">
      <c r="A138" s="58"/>
      <c r="B138" s="58"/>
      <c r="C138" s="59"/>
      <c r="D138" s="58"/>
      <c r="E138" s="58"/>
      <c r="F138" s="58"/>
      <c r="G138" s="58"/>
      <c r="H138" s="58"/>
      <c r="I138" s="58"/>
      <c r="J138" s="58"/>
      <c r="K138" s="58"/>
      <c r="L138" s="58"/>
      <c r="M138" s="58"/>
      <c r="N138" s="58"/>
      <c r="O138" s="58"/>
      <c r="P138" s="58"/>
      <c r="Q138" s="58"/>
      <c r="R138" s="59"/>
      <c r="S138" s="58"/>
      <c r="T138" s="58"/>
      <c r="U138" s="58"/>
      <c r="V138" s="58"/>
      <c r="W138" s="58"/>
      <c r="X138" s="58"/>
      <c r="Y138" s="58"/>
      <c r="Z138" s="58"/>
      <c r="AA138" s="58"/>
      <c r="AB138" s="58"/>
      <c r="AC138" s="58"/>
      <c r="AD138" s="58"/>
      <c r="AE138" s="58"/>
      <c r="AF138" s="59"/>
      <c r="AG138" s="59"/>
      <c r="AH138" s="58"/>
      <c r="AI138" s="58"/>
      <c r="AJ138" s="58"/>
      <c r="AK138" s="58"/>
      <c r="AL138" s="58"/>
      <c r="AM138" s="58"/>
      <c r="AN138" s="58"/>
      <c r="AO138" s="58"/>
      <c r="AP138" s="58"/>
      <c r="AQ138" s="58"/>
      <c r="AR138" s="58"/>
      <c r="AS138" s="58"/>
      <c r="AT138" s="58"/>
      <c r="AU138" s="58"/>
      <c r="AV138" s="58"/>
      <c r="AW138" s="58"/>
      <c r="AX138" s="3" t="s">
        <v>434</v>
      </c>
      <c r="AY138" s="59"/>
      <c r="AZ138" s="58"/>
      <c r="BA138" s="59"/>
      <c r="BB138" s="58"/>
      <c r="BC138" s="59"/>
      <c r="BD138" s="58"/>
      <c r="BE138" s="59"/>
      <c r="BF138" s="58"/>
      <c r="BG138" s="58"/>
      <c r="BH138" s="58"/>
      <c r="BI138" s="58"/>
      <c r="BJ138" s="58"/>
      <c r="BK138" s="58"/>
      <c r="BL138" s="58"/>
      <c r="BM138" s="58"/>
    </row>
    <row r="139" spans="1:65" ht="115.5">
      <c r="A139" s="58" t="s">
        <v>435</v>
      </c>
      <c r="B139" s="58" t="s">
        <v>436</v>
      </c>
      <c r="C139" s="59"/>
      <c r="D139" s="58" t="s">
        <v>67</v>
      </c>
      <c r="E139" s="58" t="s">
        <v>75</v>
      </c>
      <c r="F139" s="58" t="s">
        <v>69</v>
      </c>
      <c r="G139" s="58" t="s">
        <v>437</v>
      </c>
      <c r="H139" s="58">
        <v>1283</v>
      </c>
      <c r="I139" s="58" t="s">
        <v>438</v>
      </c>
      <c r="J139" s="58" t="s">
        <v>438</v>
      </c>
      <c r="K139" s="58" t="s">
        <v>435</v>
      </c>
      <c r="L139" s="58" t="s">
        <v>131</v>
      </c>
      <c r="M139" s="58" t="s">
        <v>73</v>
      </c>
      <c r="N139" s="58" t="s">
        <v>439</v>
      </c>
      <c r="O139" s="58" t="s">
        <v>75</v>
      </c>
      <c r="P139" s="58" t="s">
        <v>76</v>
      </c>
      <c r="Q139" s="58" t="s">
        <v>85</v>
      </c>
      <c r="R139" s="59"/>
      <c r="S139" s="58" t="s">
        <v>440</v>
      </c>
      <c r="T139" s="58" t="s">
        <v>79</v>
      </c>
      <c r="U139" s="58" t="s">
        <v>80</v>
      </c>
      <c r="V139" s="58" t="s">
        <v>81</v>
      </c>
      <c r="W139" s="58" t="s">
        <v>81</v>
      </c>
      <c r="X139" s="58" t="s">
        <v>81</v>
      </c>
      <c r="Y139" s="58" t="s">
        <v>83</v>
      </c>
      <c r="Z139" s="58">
        <v>10000</v>
      </c>
      <c r="AA139" s="58">
        <v>40000</v>
      </c>
      <c r="AB139" s="58" t="s">
        <v>69</v>
      </c>
      <c r="AC139" s="58" t="s">
        <v>75</v>
      </c>
      <c r="AD139" s="58" t="s">
        <v>76</v>
      </c>
      <c r="AE139" s="58" t="s">
        <v>77</v>
      </c>
      <c r="AF139" s="58">
        <v>2</v>
      </c>
      <c r="AG139" s="59"/>
      <c r="AH139" s="58" t="s">
        <v>79</v>
      </c>
      <c r="AI139" s="58" t="s">
        <v>80</v>
      </c>
      <c r="AJ139" s="58" t="s">
        <v>82</v>
      </c>
      <c r="AK139" s="58" t="s">
        <v>81</v>
      </c>
      <c r="AL139" s="58" t="s">
        <v>81</v>
      </c>
      <c r="AM139" s="58" t="s">
        <v>441</v>
      </c>
      <c r="AN139" s="58" t="s">
        <v>69</v>
      </c>
      <c r="AO139" s="58" t="s">
        <v>75</v>
      </c>
      <c r="AP139" s="58" t="s">
        <v>109</v>
      </c>
      <c r="AQ139" s="58" t="s">
        <v>442</v>
      </c>
      <c r="AR139" s="58" t="s">
        <v>76</v>
      </c>
      <c r="AS139" s="58" t="s">
        <v>85</v>
      </c>
      <c r="AT139" s="58" t="s">
        <v>443</v>
      </c>
      <c r="AU139" s="58" t="s">
        <v>81</v>
      </c>
      <c r="AV139" s="58" t="s">
        <v>81</v>
      </c>
      <c r="AW139" s="58" t="s">
        <v>81</v>
      </c>
      <c r="AX139" s="3" t="s">
        <v>444</v>
      </c>
      <c r="AY139" s="59"/>
      <c r="AZ139" s="58" t="s">
        <v>97</v>
      </c>
      <c r="BA139" s="59"/>
      <c r="BB139" s="58" t="s">
        <v>95</v>
      </c>
      <c r="BC139" s="58" t="s">
        <v>96</v>
      </c>
      <c r="BD139" s="58" t="s">
        <v>95</v>
      </c>
      <c r="BE139" s="58" t="s">
        <v>124</v>
      </c>
      <c r="BF139" s="58" t="s">
        <v>97</v>
      </c>
      <c r="BG139" s="59"/>
      <c r="BH139" s="58" t="s">
        <v>95</v>
      </c>
      <c r="BI139" s="58" t="s">
        <v>125</v>
      </c>
      <c r="BJ139" s="58" t="s">
        <v>83</v>
      </c>
      <c r="BK139" s="59"/>
      <c r="BL139" s="59"/>
      <c r="BM139" s="59"/>
    </row>
    <row r="140" spans="1:65" ht="141">
      <c r="A140" s="58"/>
      <c r="B140" s="58"/>
      <c r="C140" s="59"/>
      <c r="D140" s="58"/>
      <c r="E140" s="58"/>
      <c r="F140" s="58"/>
      <c r="G140" s="58"/>
      <c r="H140" s="58"/>
      <c r="I140" s="58"/>
      <c r="J140" s="58"/>
      <c r="K140" s="58"/>
      <c r="L140" s="58"/>
      <c r="M140" s="58"/>
      <c r="N140" s="58"/>
      <c r="O140" s="58"/>
      <c r="P140" s="58"/>
      <c r="Q140" s="58"/>
      <c r="R140" s="59"/>
      <c r="S140" s="58"/>
      <c r="T140" s="58"/>
      <c r="U140" s="58"/>
      <c r="V140" s="58"/>
      <c r="W140" s="58"/>
      <c r="X140" s="58"/>
      <c r="Y140" s="58"/>
      <c r="Z140" s="58"/>
      <c r="AA140" s="58"/>
      <c r="AB140" s="58"/>
      <c r="AC140" s="58"/>
      <c r="AD140" s="58"/>
      <c r="AE140" s="58"/>
      <c r="AF140" s="58"/>
      <c r="AG140" s="59"/>
      <c r="AH140" s="58"/>
      <c r="AI140" s="58"/>
      <c r="AJ140" s="58"/>
      <c r="AK140" s="58"/>
      <c r="AL140" s="58"/>
      <c r="AM140" s="58"/>
      <c r="AN140" s="58"/>
      <c r="AO140" s="58"/>
      <c r="AP140" s="58"/>
      <c r="AQ140" s="58"/>
      <c r="AR140" s="58"/>
      <c r="AS140" s="58"/>
      <c r="AT140" s="58"/>
      <c r="AU140" s="58"/>
      <c r="AV140" s="58"/>
      <c r="AW140" s="58"/>
      <c r="AX140" s="3" t="s">
        <v>445</v>
      </c>
      <c r="AY140" s="59"/>
      <c r="AZ140" s="58"/>
      <c r="BA140" s="59"/>
      <c r="BB140" s="58"/>
      <c r="BC140" s="58"/>
      <c r="BD140" s="58"/>
      <c r="BE140" s="58"/>
      <c r="BF140" s="58"/>
      <c r="BG140" s="59"/>
      <c r="BH140" s="58"/>
      <c r="BI140" s="58"/>
      <c r="BJ140" s="58"/>
      <c r="BK140" s="59"/>
      <c r="BL140" s="59"/>
      <c r="BM140" s="59"/>
    </row>
    <row r="141" spans="1:65" ht="141">
      <c r="A141" s="58"/>
      <c r="B141" s="58"/>
      <c r="C141" s="59"/>
      <c r="D141" s="58"/>
      <c r="E141" s="58"/>
      <c r="F141" s="58"/>
      <c r="G141" s="58"/>
      <c r="H141" s="58"/>
      <c r="I141" s="58"/>
      <c r="J141" s="58"/>
      <c r="K141" s="58"/>
      <c r="L141" s="58"/>
      <c r="M141" s="58"/>
      <c r="N141" s="58"/>
      <c r="O141" s="58"/>
      <c r="P141" s="58"/>
      <c r="Q141" s="58"/>
      <c r="R141" s="59"/>
      <c r="S141" s="58"/>
      <c r="T141" s="58"/>
      <c r="U141" s="58"/>
      <c r="V141" s="58"/>
      <c r="W141" s="58"/>
      <c r="X141" s="58"/>
      <c r="Y141" s="58"/>
      <c r="Z141" s="58"/>
      <c r="AA141" s="58"/>
      <c r="AB141" s="58"/>
      <c r="AC141" s="58"/>
      <c r="AD141" s="58"/>
      <c r="AE141" s="58"/>
      <c r="AF141" s="58"/>
      <c r="AG141" s="59"/>
      <c r="AH141" s="58"/>
      <c r="AI141" s="58"/>
      <c r="AJ141" s="58"/>
      <c r="AK141" s="58"/>
      <c r="AL141" s="58"/>
      <c r="AM141" s="58"/>
      <c r="AN141" s="58"/>
      <c r="AO141" s="58"/>
      <c r="AP141" s="58"/>
      <c r="AQ141" s="58"/>
      <c r="AR141" s="58"/>
      <c r="AS141" s="58"/>
      <c r="AT141" s="58"/>
      <c r="AU141" s="58"/>
      <c r="AV141" s="58"/>
      <c r="AW141" s="58"/>
      <c r="AX141" s="3" t="s">
        <v>446</v>
      </c>
      <c r="AY141" s="59"/>
      <c r="AZ141" s="58"/>
      <c r="BA141" s="59"/>
      <c r="BB141" s="58"/>
      <c r="BC141" s="58"/>
      <c r="BD141" s="58"/>
      <c r="BE141" s="58"/>
      <c r="BF141" s="58"/>
      <c r="BG141" s="59"/>
      <c r="BH141" s="58"/>
      <c r="BI141" s="58"/>
      <c r="BJ141" s="58"/>
      <c r="BK141" s="59"/>
      <c r="BL141" s="59"/>
      <c r="BM141" s="59"/>
    </row>
    <row r="142" spans="1:65">
      <c r="A142" s="58"/>
      <c r="B142" s="58"/>
      <c r="C142" s="59"/>
      <c r="D142" s="58"/>
      <c r="E142" s="58"/>
      <c r="F142" s="58"/>
      <c r="G142" s="58"/>
      <c r="H142" s="58"/>
      <c r="I142" s="58"/>
      <c r="J142" s="58"/>
      <c r="K142" s="58"/>
      <c r="L142" s="58"/>
      <c r="M142" s="58"/>
      <c r="N142" s="58"/>
      <c r="O142" s="58"/>
      <c r="P142" s="58"/>
      <c r="Q142" s="58"/>
      <c r="R142" s="59"/>
      <c r="S142" s="58"/>
      <c r="T142" s="58"/>
      <c r="U142" s="58"/>
      <c r="V142" s="58"/>
      <c r="W142" s="58"/>
      <c r="X142" s="58"/>
      <c r="Y142" s="58"/>
      <c r="Z142" s="58"/>
      <c r="AA142" s="58"/>
      <c r="AB142" s="58"/>
      <c r="AC142" s="58"/>
      <c r="AD142" s="58"/>
      <c r="AE142" s="58"/>
      <c r="AF142" s="58"/>
      <c r="AG142" s="59"/>
      <c r="AH142" s="58"/>
      <c r="AI142" s="58"/>
      <c r="AJ142" s="58"/>
      <c r="AK142" s="58"/>
      <c r="AL142" s="58"/>
      <c r="AM142" s="58"/>
      <c r="AN142" s="58"/>
      <c r="AO142" s="58"/>
      <c r="AP142" s="58"/>
      <c r="AQ142" s="58"/>
      <c r="AR142" s="58"/>
      <c r="AS142" s="58"/>
      <c r="AT142" s="58"/>
      <c r="AU142" s="58"/>
      <c r="AV142" s="58"/>
      <c r="AW142" s="58"/>
      <c r="AX142" s="3"/>
      <c r="AY142" s="59"/>
      <c r="AZ142" s="58"/>
      <c r="BA142" s="59"/>
      <c r="BB142" s="58"/>
      <c r="BC142" s="58"/>
      <c r="BD142" s="58"/>
      <c r="BE142" s="58"/>
      <c r="BF142" s="58"/>
      <c r="BG142" s="59"/>
      <c r="BH142" s="58"/>
      <c r="BI142" s="58"/>
      <c r="BJ142" s="58"/>
      <c r="BK142" s="59"/>
      <c r="BL142" s="59"/>
      <c r="BM142" s="59"/>
    </row>
    <row r="143" spans="1:65" ht="255.75">
      <c r="A143" s="58" t="s">
        <v>447</v>
      </c>
      <c r="B143" s="58" t="s">
        <v>66</v>
      </c>
      <c r="C143" s="59"/>
      <c r="D143" s="58" t="s">
        <v>67</v>
      </c>
      <c r="E143" s="58" t="s">
        <v>68</v>
      </c>
      <c r="F143" s="58" t="s">
        <v>69</v>
      </c>
      <c r="G143" s="58" t="s">
        <v>448</v>
      </c>
      <c r="H143" s="58">
        <v>1329</v>
      </c>
      <c r="I143" s="58" t="s">
        <v>449</v>
      </c>
      <c r="J143" s="58" t="s">
        <v>449</v>
      </c>
      <c r="K143" s="58" t="s">
        <v>447</v>
      </c>
      <c r="L143" s="58" t="s">
        <v>72</v>
      </c>
      <c r="M143" s="58" t="s">
        <v>73</v>
      </c>
      <c r="N143" s="58" t="s">
        <v>450</v>
      </c>
      <c r="O143" s="58" t="s">
        <v>84</v>
      </c>
      <c r="P143" s="58" t="s">
        <v>76</v>
      </c>
      <c r="Q143" s="58" t="s">
        <v>85</v>
      </c>
      <c r="R143" s="59"/>
      <c r="S143" s="58" t="s">
        <v>451</v>
      </c>
      <c r="T143" s="58" t="s">
        <v>107</v>
      </c>
      <c r="U143" s="58" t="s">
        <v>80</v>
      </c>
      <c r="V143" s="58" t="s">
        <v>81</v>
      </c>
      <c r="W143" s="58" t="s">
        <v>81</v>
      </c>
      <c r="X143" s="58" t="s">
        <v>81</v>
      </c>
      <c r="Y143" s="58" t="s">
        <v>83</v>
      </c>
      <c r="Z143" s="58">
        <v>350</v>
      </c>
      <c r="AA143" s="58">
        <v>500</v>
      </c>
      <c r="AB143" s="58" t="s">
        <v>69</v>
      </c>
      <c r="AC143" s="58" t="s">
        <v>84</v>
      </c>
      <c r="AD143" s="58" t="s">
        <v>76</v>
      </c>
      <c r="AE143" s="58" t="s">
        <v>85</v>
      </c>
      <c r="AF143" s="58">
        <v>3</v>
      </c>
      <c r="AG143" s="59"/>
      <c r="AH143" s="58" t="s">
        <v>107</v>
      </c>
      <c r="AI143" s="58" t="s">
        <v>80</v>
      </c>
      <c r="AJ143" s="58" t="s">
        <v>81</v>
      </c>
      <c r="AK143" s="58" t="s">
        <v>81</v>
      </c>
      <c r="AL143" s="58" t="s">
        <v>82</v>
      </c>
      <c r="AM143" s="58" t="s">
        <v>452</v>
      </c>
      <c r="AN143" s="58" t="s">
        <v>69</v>
      </c>
      <c r="AO143" s="58" t="s">
        <v>75</v>
      </c>
      <c r="AP143" s="58" t="s">
        <v>109</v>
      </c>
      <c r="AQ143" s="58" t="s">
        <v>453</v>
      </c>
      <c r="AR143" s="58" t="s">
        <v>76</v>
      </c>
      <c r="AS143" s="58" t="s">
        <v>85</v>
      </c>
      <c r="AT143" s="58" t="s">
        <v>454</v>
      </c>
      <c r="AU143" s="58" t="s">
        <v>82</v>
      </c>
      <c r="AV143" s="58" t="s">
        <v>82</v>
      </c>
      <c r="AW143" s="58" t="s">
        <v>81</v>
      </c>
      <c r="AX143" s="3" t="s">
        <v>455</v>
      </c>
      <c r="AY143" s="59"/>
      <c r="AZ143" s="58" t="s">
        <v>123</v>
      </c>
      <c r="BA143" s="58" t="s">
        <v>124</v>
      </c>
      <c r="BB143" s="58" t="s">
        <v>123</v>
      </c>
      <c r="BC143" s="58" t="s">
        <v>124</v>
      </c>
      <c r="BD143" s="58" t="s">
        <v>123</v>
      </c>
      <c r="BE143" s="58" t="s">
        <v>124</v>
      </c>
      <c r="BF143" s="58" t="s">
        <v>123</v>
      </c>
      <c r="BG143" s="58" t="s">
        <v>124</v>
      </c>
      <c r="BH143" s="58" t="s">
        <v>123</v>
      </c>
      <c r="BI143" s="58" t="s">
        <v>125</v>
      </c>
      <c r="BJ143" s="58" t="s">
        <v>83</v>
      </c>
      <c r="BK143" s="59"/>
      <c r="BL143" s="59"/>
      <c r="BM143" s="59"/>
    </row>
    <row r="144" spans="1:65" ht="128.25">
      <c r="A144" s="58"/>
      <c r="B144" s="58"/>
      <c r="C144" s="59"/>
      <c r="D144" s="58"/>
      <c r="E144" s="58"/>
      <c r="F144" s="58"/>
      <c r="G144" s="58"/>
      <c r="H144" s="58"/>
      <c r="I144" s="58"/>
      <c r="J144" s="58"/>
      <c r="K144" s="58"/>
      <c r="L144" s="58"/>
      <c r="M144" s="58"/>
      <c r="N144" s="58"/>
      <c r="O144" s="58"/>
      <c r="P144" s="58"/>
      <c r="Q144" s="58"/>
      <c r="R144" s="59"/>
      <c r="S144" s="58"/>
      <c r="T144" s="58"/>
      <c r="U144" s="58"/>
      <c r="V144" s="58"/>
      <c r="W144" s="58"/>
      <c r="X144" s="58"/>
      <c r="Y144" s="58"/>
      <c r="Z144" s="58"/>
      <c r="AA144" s="58"/>
      <c r="AB144" s="58"/>
      <c r="AC144" s="58"/>
      <c r="AD144" s="58"/>
      <c r="AE144" s="58"/>
      <c r="AF144" s="58"/>
      <c r="AG144" s="59"/>
      <c r="AH144" s="58"/>
      <c r="AI144" s="58"/>
      <c r="AJ144" s="58"/>
      <c r="AK144" s="58"/>
      <c r="AL144" s="58"/>
      <c r="AM144" s="58"/>
      <c r="AN144" s="58"/>
      <c r="AO144" s="58"/>
      <c r="AP144" s="58"/>
      <c r="AQ144" s="58"/>
      <c r="AR144" s="58"/>
      <c r="AS144" s="58"/>
      <c r="AT144" s="58"/>
      <c r="AU144" s="58"/>
      <c r="AV144" s="58"/>
      <c r="AW144" s="58"/>
      <c r="AX144" s="3" t="s">
        <v>456</v>
      </c>
      <c r="AY144" s="59"/>
      <c r="AZ144" s="58"/>
      <c r="BA144" s="58"/>
      <c r="BB144" s="58"/>
      <c r="BC144" s="58"/>
      <c r="BD144" s="58"/>
      <c r="BE144" s="58"/>
      <c r="BF144" s="58"/>
      <c r="BG144" s="58"/>
      <c r="BH144" s="58"/>
      <c r="BI144" s="58"/>
      <c r="BJ144" s="58"/>
      <c r="BK144" s="59"/>
      <c r="BL144" s="59"/>
      <c r="BM144" s="59"/>
    </row>
    <row r="145" spans="1:65" ht="77.25">
      <c r="A145" s="58"/>
      <c r="B145" s="58"/>
      <c r="C145" s="59"/>
      <c r="D145" s="58"/>
      <c r="E145" s="58"/>
      <c r="F145" s="58"/>
      <c r="G145" s="58"/>
      <c r="H145" s="58"/>
      <c r="I145" s="58"/>
      <c r="J145" s="58"/>
      <c r="K145" s="58"/>
      <c r="L145" s="58"/>
      <c r="M145" s="58"/>
      <c r="N145" s="58"/>
      <c r="O145" s="58"/>
      <c r="P145" s="58"/>
      <c r="Q145" s="58"/>
      <c r="R145" s="59"/>
      <c r="S145" s="58"/>
      <c r="T145" s="58"/>
      <c r="U145" s="58"/>
      <c r="V145" s="58"/>
      <c r="W145" s="58"/>
      <c r="X145" s="58"/>
      <c r="Y145" s="58"/>
      <c r="Z145" s="58"/>
      <c r="AA145" s="58"/>
      <c r="AB145" s="58"/>
      <c r="AC145" s="58"/>
      <c r="AD145" s="58"/>
      <c r="AE145" s="58"/>
      <c r="AF145" s="58"/>
      <c r="AG145" s="59"/>
      <c r="AH145" s="58"/>
      <c r="AI145" s="58"/>
      <c r="AJ145" s="58"/>
      <c r="AK145" s="58"/>
      <c r="AL145" s="58"/>
      <c r="AM145" s="58"/>
      <c r="AN145" s="58"/>
      <c r="AO145" s="58"/>
      <c r="AP145" s="58"/>
      <c r="AQ145" s="58"/>
      <c r="AR145" s="58"/>
      <c r="AS145" s="58"/>
      <c r="AT145" s="58"/>
      <c r="AU145" s="58"/>
      <c r="AV145" s="58"/>
      <c r="AW145" s="58"/>
      <c r="AX145" s="3" t="s">
        <v>457</v>
      </c>
      <c r="AY145" s="59"/>
      <c r="AZ145" s="58"/>
      <c r="BA145" s="58"/>
      <c r="BB145" s="58"/>
      <c r="BC145" s="58"/>
      <c r="BD145" s="58"/>
      <c r="BE145" s="58"/>
      <c r="BF145" s="58"/>
      <c r="BG145" s="58"/>
      <c r="BH145" s="58"/>
      <c r="BI145" s="58"/>
      <c r="BJ145" s="58"/>
      <c r="BK145" s="59"/>
      <c r="BL145" s="59"/>
      <c r="BM145" s="59"/>
    </row>
    <row r="146" spans="1:65" ht="64.5">
      <c r="A146" s="58" t="s">
        <v>458</v>
      </c>
      <c r="B146" s="58" t="s">
        <v>163</v>
      </c>
      <c r="C146" s="59"/>
      <c r="D146" s="58" t="s">
        <v>67</v>
      </c>
      <c r="E146" s="58" t="s">
        <v>75</v>
      </c>
      <c r="F146" s="58" t="s">
        <v>69</v>
      </c>
      <c r="G146" s="58" t="s">
        <v>459</v>
      </c>
      <c r="H146" s="58">
        <v>1364</v>
      </c>
      <c r="I146" s="58" t="s">
        <v>460</v>
      </c>
      <c r="J146" s="58" t="s">
        <v>460</v>
      </c>
      <c r="K146" s="58" t="s">
        <v>458</v>
      </c>
      <c r="L146" s="58" t="s">
        <v>426</v>
      </c>
      <c r="M146" s="58" t="s">
        <v>266</v>
      </c>
      <c r="N146" s="58" t="s">
        <v>461</v>
      </c>
      <c r="O146" s="58" t="s">
        <v>75</v>
      </c>
      <c r="P146" s="58" t="s">
        <v>76</v>
      </c>
      <c r="Q146" s="58">
        <v>0</v>
      </c>
      <c r="R146" s="59"/>
      <c r="S146" s="58" t="s">
        <v>462</v>
      </c>
      <c r="T146" s="58" t="s">
        <v>79</v>
      </c>
      <c r="U146" s="58" t="s">
        <v>80</v>
      </c>
      <c r="V146" s="58" t="s">
        <v>82</v>
      </c>
      <c r="W146" s="58" t="s">
        <v>82</v>
      </c>
      <c r="X146" s="58" t="s">
        <v>82</v>
      </c>
      <c r="Y146" s="58" t="s">
        <v>83</v>
      </c>
      <c r="Z146" s="58">
        <v>3900</v>
      </c>
      <c r="AA146" s="58">
        <v>3900</v>
      </c>
      <c r="AB146" s="58" t="s">
        <v>69</v>
      </c>
      <c r="AC146" s="58" t="s">
        <v>84</v>
      </c>
      <c r="AD146" s="58" t="s">
        <v>76</v>
      </c>
      <c r="AE146" s="58" t="s">
        <v>85</v>
      </c>
      <c r="AF146" s="59"/>
      <c r="AG146" s="59"/>
      <c r="AH146" s="58" t="s">
        <v>79</v>
      </c>
      <c r="AI146" s="58" t="s">
        <v>80</v>
      </c>
      <c r="AJ146" s="58" t="s">
        <v>81</v>
      </c>
      <c r="AK146" s="58" t="s">
        <v>82</v>
      </c>
      <c r="AL146" s="58" t="s">
        <v>81</v>
      </c>
      <c r="AM146" s="58" t="s">
        <v>461</v>
      </c>
      <c r="AN146" s="58" t="s">
        <v>76</v>
      </c>
      <c r="AO146" s="58" t="s">
        <v>84</v>
      </c>
      <c r="AP146" s="58" t="s">
        <v>109</v>
      </c>
      <c r="AQ146" s="3" t="s">
        <v>463</v>
      </c>
      <c r="AR146" s="58" t="s">
        <v>76</v>
      </c>
      <c r="AS146" s="58">
        <v>0</v>
      </c>
      <c r="AT146" s="58" t="s">
        <v>461</v>
      </c>
      <c r="AU146" s="58" t="s">
        <v>82</v>
      </c>
      <c r="AV146" s="58" t="s">
        <v>82</v>
      </c>
      <c r="AW146" s="58" t="s">
        <v>82</v>
      </c>
      <c r="AX146" s="3" t="s">
        <v>465</v>
      </c>
      <c r="AY146" s="59"/>
      <c r="AZ146" s="58" t="s">
        <v>97</v>
      </c>
      <c r="BA146" s="59"/>
      <c r="BB146" s="58" t="s">
        <v>97</v>
      </c>
      <c r="BC146" s="59"/>
      <c r="BD146" s="58" t="s">
        <v>95</v>
      </c>
      <c r="BE146" s="58" t="e">
        <f xml:space="preserve"> (stable)</f>
        <v>#NAME?</v>
      </c>
      <c r="BF146" s="58" t="s">
        <v>95</v>
      </c>
      <c r="BG146" s="58" t="e">
        <f xml:space="preserve"> (stable)</f>
        <v>#NAME?</v>
      </c>
      <c r="BH146" s="58" t="s">
        <v>95</v>
      </c>
      <c r="BI146" s="58" t="s">
        <v>125</v>
      </c>
      <c r="BJ146" s="58" t="s">
        <v>83</v>
      </c>
      <c r="BK146" s="58">
        <v>1469</v>
      </c>
      <c r="BL146" s="58">
        <v>2108</v>
      </c>
      <c r="BM146" s="58" t="s">
        <v>84</v>
      </c>
    </row>
    <row r="147" spans="1:65" ht="102.75">
      <c r="A147" s="58"/>
      <c r="B147" s="58"/>
      <c r="C147" s="59"/>
      <c r="D147" s="58"/>
      <c r="E147" s="58"/>
      <c r="F147" s="58"/>
      <c r="G147" s="58"/>
      <c r="H147" s="58"/>
      <c r="I147" s="58"/>
      <c r="J147" s="58"/>
      <c r="K147" s="58"/>
      <c r="L147" s="58"/>
      <c r="M147" s="58"/>
      <c r="N147" s="58"/>
      <c r="O147" s="58"/>
      <c r="P147" s="58"/>
      <c r="Q147" s="58"/>
      <c r="R147" s="59"/>
      <c r="S147" s="58"/>
      <c r="T147" s="58"/>
      <c r="U147" s="58"/>
      <c r="V147" s="58"/>
      <c r="W147" s="58"/>
      <c r="X147" s="58"/>
      <c r="Y147" s="58"/>
      <c r="Z147" s="58"/>
      <c r="AA147" s="58"/>
      <c r="AB147" s="58"/>
      <c r="AC147" s="58"/>
      <c r="AD147" s="58"/>
      <c r="AE147" s="58"/>
      <c r="AF147" s="59"/>
      <c r="AG147" s="59"/>
      <c r="AH147" s="58"/>
      <c r="AI147" s="58"/>
      <c r="AJ147" s="58"/>
      <c r="AK147" s="58"/>
      <c r="AL147" s="58"/>
      <c r="AM147" s="58"/>
      <c r="AN147" s="58"/>
      <c r="AO147" s="58"/>
      <c r="AP147" s="58"/>
      <c r="AQ147" s="3" t="s">
        <v>464</v>
      </c>
      <c r="AR147" s="58"/>
      <c r="AS147" s="58"/>
      <c r="AT147" s="58"/>
      <c r="AU147" s="58"/>
      <c r="AV147" s="58"/>
      <c r="AW147" s="58"/>
      <c r="AX147" s="3" t="s">
        <v>466</v>
      </c>
      <c r="AY147" s="59"/>
      <c r="AZ147" s="58"/>
      <c r="BA147" s="59"/>
      <c r="BB147" s="58"/>
      <c r="BC147" s="59"/>
      <c r="BD147" s="58"/>
      <c r="BE147" s="58"/>
      <c r="BF147" s="58"/>
      <c r="BG147" s="58"/>
      <c r="BH147" s="58"/>
      <c r="BI147" s="58"/>
      <c r="BJ147" s="58"/>
      <c r="BK147" s="58"/>
      <c r="BL147" s="58"/>
      <c r="BM147" s="58"/>
    </row>
    <row r="148" spans="1:65" ht="204.75">
      <c r="A148" s="58"/>
      <c r="B148" s="58"/>
      <c r="C148" s="59"/>
      <c r="D148" s="58"/>
      <c r="E148" s="58"/>
      <c r="F148" s="58"/>
      <c r="G148" s="58"/>
      <c r="H148" s="58"/>
      <c r="I148" s="58"/>
      <c r="J148" s="58"/>
      <c r="K148" s="58"/>
      <c r="L148" s="58"/>
      <c r="M148" s="58"/>
      <c r="N148" s="58"/>
      <c r="O148" s="58"/>
      <c r="P148" s="58"/>
      <c r="Q148" s="58"/>
      <c r="R148" s="59"/>
      <c r="S148" s="58"/>
      <c r="T148" s="58"/>
      <c r="U148" s="58"/>
      <c r="V148" s="58"/>
      <c r="W148" s="58"/>
      <c r="X148" s="58"/>
      <c r="Y148" s="58"/>
      <c r="Z148" s="58"/>
      <c r="AA148" s="58"/>
      <c r="AB148" s="58"/>
      <c r="AC148" s="58"/>
      <c r="AD148" s="58"/>
      <c r="AE148" s="58"/>
      <c r="AF148" s="59"/>
      <c r="AG148" s="59"/>
      <c r="AH148" s="58"/>
      <c r="AI148" s="58"/>
      <c r="AJ148" s="58"/>
      <c r="AK148" s="58"/>
      <c r="AL148" s="58"/>
      <c r="AM148" s="58"/>
      <c r="AN148" s="58"/>
      <c r="AO148" s="58"/>
      <c r="AP148" s="58"/>
      <c r="AQ148" s="3"/>
      <c r="AR148" s="58"/>
      <c r="AS148" s="58"/>
      <c r="AT148" s="58"/>
      <c r="AU148" s="58"/>
      <c r="AV148" s="58"/>
      <c r="AW148" s="58"/>
      <c r="AX148" s="3" t="s">
        <v>467</v>
      </c>
      <c r="AY148" s="59"/>
      <c r="AZ148" s="58"/>
      <c r="BA148" s="59"/>
      <c r="BB148" s="58"/>
      <c r="BC148" s="59"/>
      <c r="BD148" s="58"/>
      <c r="BE148" s="58"/>
      <c r="BF148" s="58"/>
      <c r="BG148" s="58"/>
      <c r="BH148" s="58"/>
      <c r="BI148" s="58"/>
      <c r="BJ148" s="58"/>
      <c r="BK148" s="58"/>
      <c r="BL148" s="58"/>
      <c r="BM148" s="58"/>
    </row>
    <row r="149" spans="1:65" ht="166.5">
      <c r="A149" s="58"/>
      <c r="B149" s="58"/>
      <c r="C149" s="59"/>
      <c r="D149" s="58"/>
      <c r="E149" s="58"/>
      <c r="F149" s="58"/>
      <c r="G149" s="58"/>
      <c r="H149" s="58"/>
      <c r="I149" s="58"/>
      <c r="J149" s="58"/>
      <c r="K149" s="58"/>
      <c r="L149" s="58"/>
      <c r="M149" s="58"/>
      <c r="N149" s="58"/>
      <c r="O149" s="58"/>
      <c r="P149" s="58"/>
      <c r="Q149" s="58"/>
      <c r="R149" s="59"/>
      <c r="S149" s="58"/>
      <c r="T149" s="58"/>
      <c r="U149" s="58"/>
      <c r="V149" s="58"/>
      <c r="W149" s="58"/>
      <c r="X149" s="58"/>
      <c r="Y149" s="58"/>
      <c r="Z149" s="58"/>
      <c r="AA149" s="58"/>
      <c r="AB149" s="58"/>
      <c r="AC149" s="58"/>
      <c r="AD149" s="58"/>
      <c r="AE149" s="58"/>
      <c r="AF149" s="59"/>
      <c r="AG149" s="59"/>
      <c r="AH149" s="58"/>
      <c r="AI149" s="58"/>
      <c r="AJ149" s="58"/>
      <c r="AK149" s="58"/>
      <c r="AL149" s="58"/>
      <c r="AM149" s="58"/>
      <c r="AN149" s="58"/>
      <c r="AO149" s="58"/>
      <c r="AP149" s="58"/>
      <c r="AQ149" s="2"/>
      <c r="AR149" s="58"/>
      <c r="AS149" s="58"/>
      <c r="AT149" s="58"/>
      <c r="AU149" s="58"/>
      <c r="AV149" s="58"/>
      <c r="AW149" s="58"/>
      <c r="AX149" s="3" t="s">
        <v>468</v>
      </c>
      <c r="AY149" s="59"/>
      <c r="AZ149" s="58"/>
      <c r="BA149" s="59"/>
      <c r="BB149" s="58"/>
      <c r="BC149" s="59"/>
      <c r="BD149" s="58"/>
      <c r="BE149" s="58"/>
      <c r="BF149" s="58"/>
      <c r="BG149" s="58"/>
      <c r="BH149" s="58"/>
      <c r="BI149" s="58"/>
      <c r="BJ149" s="58"/>
      <c r="BK149" s="58"/>
      <c r="BL149" s="58"/>
      <c r="BM149" s="58"/>
    </row>
    <row r="150" spans="1:65" ht="90">
      <c r="A150" s="58" t="s">
        <v>469</v>
      </c>
      <c r="B150" s="58" t="s">
        <v>343</v>
      </c>
      <c r="C150" s="59"/>
      <c r="D150" s="58" t="s">
        <v>67</v>
      </c>
      <c r="E150" s="58" t="s">
        <v>68</v>
      </c>
      <c r="F150" s="58" t="s">
        <v>69</v>
      </c>
      <c r="G150" s="58" t="s">
        <v>470</v>
      </c>
      <c r="H150" s="58">
        <v>1048</v>
      </c>
      <c r="I150" s="58" t="s">
        <v>471</v>
      </c>
      <c r="J150" s="58" t="s">
        <v>471</v>
      </c>
      <c r="K150" s="58" t="s">
        <v>469</v>
      </c>
      <c r="L150" s="58" t="s">
        <v>346</v>
      </c>
      <c r="M150" s="58" t="s">
        <v>73</v>
      </c>
      <c r="N150" s="58" t="s">
        <v>439</v>
      </c>
      <c r="O150" s="58" t="s">
        <v>84</v>
      </c>
      <c r="P150" s="58" t="s">
        <v>76</v>
      </c>
      <c r="Q150" s="58" t="s">
        <v>90</v>
      </c>
      <c r="R150" s="59"/>
      <c r="S150" s="58" t="s">
        <v>472</v>
      </c>
      <c r="T150" s="58" t="s">
        <v>79</v>
      </c>
      <c r="U150" s="58" t="s">
        <v>80</v>
      </c>
      <c r="V150" s="58" t="s">
        <v>82</v>
      </c>
      <c r="W150" s="58" t="s">
        <v>81</v>
      </c>
      <c r="X150" s="58" t="s">
        <v>82</v>
      </c>
      <c r="Y150" s="58" t="s">
        <v>83</v>
      </c>
      <c r="Z150" s="58">
        <v>10000</v>
      </c>
      <c r="AA150" s="58">
        <v>50000</v>
      </c>
      <c r="AB150" s="58" t="s">
        <v>69</v>
      </c>
      <c r="AC150" s="58" t="s">
        <v>75</v>
      </c>
      <c r="AD150" s="58" t="s">
        <v>76</v>
      </c>
      <c r="AE150" s="58" t="s">
        <v>77</v>
      </c>
      <c r="AF150" s="58">
        <v>3</v>
      </c>
      <c r="AG150" s="59"/>
      <c r="AH150" s="58" t="s">
        <v>79</v>
      </c>
      <c r="AI150" s="58" t="s">
        <v>80</v>
      </c>
      <c r="AJ150" s="58" t="s">
        <v>82</v>
      </c>
      <c r="AK150" s="58" t="s">
        <v>82</v>
      </c>
      <c r="AL150" s="58" t="s">
        <v>81</v>
      </c>
      <c r="AM150" s="58" t="s">
        <v>473</v>
      </c>
      <c r="AN150" s="58" t="s">
        <v>69</v>
      </c>
      <c r="AO150" s="58" t="s">
        <v>84</v>
      </c>
      <c r="AP150" s="58" t="s">
        <v>109</v>
      </c>
      <c r="AQ150" s="58" t="s">
        <v>474</v>
      </c>
      <c r="AR150" s="58" t="s">
        <v>76</v>
      </c>
      <c r="AS150" s="58" t="s">
        <v>90</v>
      </c>
      <c r="AT150" s="58" t="s">
        <v>475</v>
      </c>
      <c r="AU150" s="58" t="s">
        <v>82</v>
      </c>
      <c r="AV150" s="58" t="s">
        <v>81</v>
      </c>
      <c r="AW150" s="58" t="s">
        <v>82</v>
      </c>
      <c r="AX150" s="3" t="s">
        <v>476</v>
      </c>
      <c r="AY150" s="59"/>
      <c r="AZ150" s="58" t="s">
        <v>98</v>
      </c>
      <c r="BA150" s="59"/>
      <c r="BB150" s="58" t="s">
        <v>95</v>
      </c>
      <c r="BC150" s="58" t="s">
        <v>187</v>
      </c>
      <c r="BD150" s="58" t="s">
        <v>95</v>
      </c>
      <c r="BE150" s="58" t="s">
        <v>96</v>
      </c>
      <c r="BF150" s="58" t="s">
        <v>95</v>
      </c>
      <c r="BG150" s="58" t="s">
        <v>96</v>
      </c>
      <c r="BH150" s="58" t="s">
        <v>95</v>
      </c>
      <c r="BI150" s="58" t="s">
        <v>99</v>
      </c>
      <c r="BJ150" s="58" t="s">
        <v>83</v>
      </c>
      <c r="BK150" s="59"/>
      <c r="BL150" s="59"/>
      <c r="BM150" s="59"/>
    </row>
    <row r="151" spans="1:65" ht="192">
      <c r="A151" s="58"/>
      <c r="B151" s="58"/>
      <c r="C151" s="59"/>
      <c r="D151" s="58"/>
      <c r="E151" s="58"/>
      <c r="F151" s="58"/>
      <c r="G151" s="58"/>
      <c r="H151" s="58"/>
      <c r="I151" s="58"/>
      <c r="J151" s="58"/>
      <c r="K151" s="58"/>
      <c r="L151" s="58"/>
      <c r="M151" s="58"/>
      <c r="N151" s="58"/>
      <c r="O151" s="58"/>
      <c r="P151" s="58"/>
      <c r="Q151" s="58"/>
      <c r="R151" s="59"/>
      <c r="S151" s="58"/>
      <c r="T151" s="58"/>
      <c r="U151" s="58"/>
      <c r="V151" s="58"/>
      <c r="W151" s="58"/>
      <c r="X151" s="58"/>
      <c r="Y151" s="58"/>
      <c r="Z151" s="58"/>
      <c r="AA151" s="58"/>
      <c r="AB151" s="58"/>
      <c r="AC151" s="58"/>
      <c r="AD151" s="58"/>
      <c r="AE151" s="58"/>
      <c r="AF151" s="58"/>
      <c r="AG151" s="59"/>
      <c r="AH151" s="58"/>
      <c r="AI151" s="58"/>
      <c r="AJ151" s="58"/>
      <c r="AK151" s="58"/>
      <c r="AL151" s="58"/>
      <c r="AM151" s="58"/>
      <c r="AN151" s="58"/>
      <c r="AO151" s="58"/>
      <c r="AP151" s="58"/>
      <c r="AQ151" s="58"/>
      <c r="AR151" s="58"/>
      <c r="AS151" s="58"/>
      <c r="AT151" s="58"/>
      <c r="AU151" s="58"/>
      <c r="AV151" s="58"/>
      <c r="AW151" s="58"/>
      <c r="AX151" s="3" t="s">
        <v>477</v>
      </c>
      <c r="AY151" s="59"/>
      <c r="AZ151" s="58"/>
      <c r="BA151" s="59"/>
      <c r="BB151" s="58"/>
      <c r="BC151" s="58"/>
      <c r="BD151" s="58"/>
      <c r="BE151" s="58"/>
      <c r="BF151" s="58"/>
      <c r="BG151" s="58"/>
      <c r="BH151" s="58"/>
      <c r="BI151" s="58"/>
      <c r="BJ151" s="58"/>
      <c r="BK151" s="59"/>
      <c r="BL151" s="59"/>
      <c r="BM151" s="59"/>
    </row>
    <row r="152" spans="1:65" ht="51.75">
      <c r="A152" s="58"/>
      <c r="B152" s="58"/>
      <c r="C152" s="59"/>
      <c r="D152" s="58"/>
      <c r="E152" s="58"/>
      <c r="F152" s="58"/>
      <c r="G152" s="58"/>
      <c r="H152" s="58"/>
      <c r="I152" s="58"/>
      <c r="J152" s="58"/>
      <c r="K152" s="58"/>
      <c r="L152" s="58"/>
      <c r="M152" s="58"/>
      <c r="N152" s="58"/>
      <c r="O152" s="58"/>
      <c r="P152" s="58"/>
      <c r="Q152" s="58"/>
      <c r="R152" s="59"/>
      <c r="S152" s="58"/>
      <c r="T152" s="58"/>
      <c r="U152" s="58"/>
      <c r="V152" s="58"/>
      <c r="W152" s="58"/>
      <c r="X152" s="58"/>
      <c r="Y152" s="58"/>
      <c r="Z152" s="58"/>
      <c r="AA152" s="58"/>
      <c r="AB152" s="58"/>
      <c r="AC152" s="58"/>
      <c r="AD152" s="58"/>
      <c r="AE152" s="58"/>
      <c r="AF152" s="58"/>
      <c r="AG152" s="59"/>
      <c r="AH152" s="58"/>
      <c r="AI152" s="58"/>
      <c r="AJ152" s="58"/>
      <c r="AK152" s="58"/>
      <c r="AL152" s="58"/>
      <c r="AM152" s="58"/>
      <c r="AN152" s="58"/>
      <c r="AO152" s="58"/>
      <c r="AP152" s="58"/>
      <c r="AQ152" s="58"/>
      <c r="AR152" s="58"/>
      <c r="AS152" s="58"/>
      <c r="AT152" s="58"/>
      <c r="AU152" s="58"/>
      <c r="AV152" s="58"/>
      <c r="AW152" s="58"/>
      <c r="AX152" s="3" t="s">
        <v>478</v>
      </c>
      <c r="AY152" s="59"/>
      <c r="AZ152" s="58"/>
      <c r="BA152" s="59"/>
      <c r="BB152" s="58"/>
      <c r="BC152" s="58"/>
      <c r="BD152" s="58"/>
      <c r="BE152" s="58"/>
      <c r="BF152" s="58"/>
      <c r="BG152" s="58"/>
      <c r="BH152" s="58"/>
      <c r="BI152" s="58"/>
      <c r="BJ152" s="58"/>
      <c r="BK152" s="59"/>
      <c r="BL152" s="59"/>
      <c r="BM152" s="59"/>
    </row>
    <row r="153" spans="1:65" ht="153.75">
      <c r="A153" s="58" t="s">
        <v>479</v>
      </c>
      <c r="B153" s="58" t="s">
        <v>304</v>
      </c>
      <c r="C153" s="59"/>
      <c r="D153" s="58" t="s">
        <v>67</v>
      </c>
      <c r="E153" s="58" t="s">
        <v>75</v>
      </c>
      <c r="F153" s="58" t="s">
        <v>69</v>
      </c>
      <c r="G153" s="58" t="s">
        <v>480</v>
      </c>
      <c r="H153" s="58">
        <v>1903</v>
      </c>
      <c r="I153" s="58" t="s">
        <v>481</v>
      </c>
      <c r="J153" s="58" t="s">
        <v>481</v>
      </c>
      <c r="K153" s="58" t="s">
        <v>479</v>
      </c>
      <c r="L153" s="58" t="s">
        <v>307</v>
      </c>
      <c r="M153" s="58" t="s">
        <v>73</v>
      </c>
      <c r="N153" s="58" t="s">
        <v>482</v>
      </c>
      <c r="O153" s="58" t="s">
        <v>84</v>
      </c>
      <c r="P153" s="58" t="s">
        <v>76</v>
      </c>
      <c r="Q153" s="58" t="s">
        <v>77</v>
      </c>
      <c r="R153" s="59"/>
      <c r="S153" s="58" t="s">
        <v>483</v>
      </c>
      <c r="T153" s="58" t="s">
        <v>168</v>
      </c>
      <c r="U153" s="58" t="s">
        <v>80</v>
      </c>
      <c r="V153" s="58" t="s">
        <v>81</v>
      </c>
      <c r="W153" s="58" t="s">
        <v>82</v>
      </c>
      <c r="X153" s="58" t="s">
        <v>82</v>
      </c>
      <c r="Y153" s="58" t="s">
        <v>83</v>
      </c>
      <c r="Z153" s="58">
        <v>40000</v>
      </c>
      <c r="AA153" s="58">
        <v>60000</v>
      </c>
      <c r="AB153" s="58" t="s">
        <v>69</v>
      </c>
      <c r="AC153" s="58" t="s">
        <v>84</v>
      </c>
      <c r="AD153" s="58" t="s">
        <v>76</v>
      </c>
      <c r="AE153" s="58" t="s">
        <v>85</v>
      </c>
      <c r="AF153" s="58">
        <v>2</v>
      </c>
      <c r="AG153" s="59"/>
      <c r="AH153" s="58" t="s">
        <v>79</v>
      </c>
      <c r="AI153" s="58" t="s">
        <v>80</v>
      </c>
      <c r="AJ153" s="58" t="s">
        <v>81</v>
      </c>
      <c r="AK153" s="58" t="s">
        <v>82</v>
      </c>
      <c r="AL153" s="58" t="s">
        <v>82</v>
      </c>
      <c r="AM153" s="58" t="s">
        <v>484</v>
      </c>
      <c r="AN153" s="58" t="s">
        <v>69</v>
      </c>
      <c r="AO153" s="58" t="s">
        <v>84</v>
      </c>
      <c r="AP153" s="58" t="s">
        <v>135</v>
      </c>
      <c r="AQ153" s="58" t="s">
        <v>485</v>
      </c>
      <c r="AR153" s="58" t="s">
        <v>76</v>
      </c>
      <c r="AS153" s="58" t="s">
        <v>77</v>
      </c>
      <c r="AT153" s="58" t="s">
        <v>86</v>
      </c>
      <c r="AU153" s="58" t="s">
        <v>81</v>
      </c>
      <c r="AV153" s="58" t="s">
        <v>82</v>
      </c>
      <c r="AW153" s="58" t="s">
        <v>81</v>
      </c>
      <c r="AX153" s="3" t="s">
        <v>486</v>
      </c>
      <c r="AY153" s="59"/>
      <c r="AZ153" s="58" t="s">
        <v>95</v>
      </c>
      <c r="BA153" s="58" t="s">
        <v>96</v>
      </c>
      <c r="BB153" s="58" t="s">
        <v>97</v>
      </c>
      <c r="BC153" s="59"/>
      <c r="BD153" s="58" t="s">
        <v>95</v>
      </c>
      <c r="BE153" s="58" t="s">
        <v>96</v>
      </c>
      <c r="BF153" s="58" t="s">
        <v>95</v>
      </c>
      <c r="BG153" s="58" t="s">
        <v>187</v>
      </c>
      <c r="BH153" s="58" t="s">
        <v>95</v>
      </c>
      <c r="BI153" s="58" t="s">
        <v>289</v>
      </c>
      <c r="BJ153" s="58" t="s">
        <v>83</v>
      </c>
      <c r="BK153" s="58">
        <v>33600</v>
      </c>
      <c r="BL153" s="58">
        <v>50400</v>
      </c>
      <c r="BM153" s="58" t="s">
        <v>75</v>
      </c>
    </row>
    <row r="154" spans="1:65" ht="77.25">
      <c r="A154" s="58"/>
      <c r="B154" s="58"/>
      <c r="C154" s="59"/>
      <c r="D154" s="58"/>
      <c r="E154" s="58"/>
      <c r="F154" s="58"/>
      <c r="G154" s="58"/>
      <c r="H154" s="58"/>
      <c r="I154" s="58"/>
      <c r="J154" s="58"/>
      <c r="K154" s="58"/>
      <c r="L154" s="58"/>
      <c r="M154" s="58"/>
      <c r="N154" s="58"/>
      <c r="O154" s="58"/>
      <c r="P154" s="58"/>
      <c r="Q154" s="58"/>
      <c r="R154" s="59"/>
      <c r="S154" s="58"/>
      <c r="T154" s="58"/>
      <c r="U154" s="58"/>
      <c r="V154" s="58"/>
      <c r="W154" s="58"/>
      <c r="X154" s="58"/>
      <c r="Y154" s="58"/>
      <c r="Z154" s="58"/>
      <c r="AA154" s="58"/>
      <c r="AB154" s="58"/>
      <c r="AC154" s="58"/>
      <c r="AD154" s="58"/>
      <c r="AE154" s="58"/>
      <c r="AF154" s="58"/>
      <c r="AG154" s="59"/>
      <c r="AH154" s="58"/>
      <c r="AI154" s="58"/>
      <c r="AJ154" s="58"/>
      <c r="AK154" s="58"/>
      <c r="AL154" s="58"/>
      <c r="AM154" s="58"/>
      <c r="AN154" s="58"/>
      <c r="AO154" s="58"/>
      <c r="AP154" s="58"/>
      <c r="AQ154" s="58"/>
      <c r="AR154" s="58"/>
      <c r="AS154" s="58"/>
      <c r="AT154" s="58"/>
      <c r="AU154" s="58"/>
      <c r="AV154" s="58"/>
      <c r="AW154" s="58"/>
      <c r="AX154" s="3" t="s">
        <v>487</v>
      </c>
      <c r="AY154" s="59"/>
      <c r="AZ154" s="58"/>
      <c r="BA154" s="58"/>
      <c r="BB154" s="58"/>
      <c r="BC154" s="59"/>
      <c r="BD154" s="58"/>
      <c r="BE154" s="58"/>
      <c r="BF154" s="58"/>
      <c r="BG154" s="58"/>
      <c r="BH154" s="58"/>
      <c r="BI154" s="58"/>
      <c r="BJ154" s="58"/>
      <c r="BK154" s="58"/>
      <c r="BL154" s="58"/>
      <c r="BM154" s="58"/>
    </row>
    <row r="155" spans="1:65" ht="77.25">
      <c r="A155" s="58"/>
      <c r="B155" s="58"/>
      <c r="C155" s="59"/>
      <c r="D155" s="58"/>
      <c r="E155" s="58"/>
      <c r="F155" s="58"/>
      <c r="G155" s="58"/>
      <c r="H155" s="58"/>
      <c r="I155" s="58"/>
      <c r="J155" s="58"/>
      <c r="K155" s="58"/>
      <c r="L155" s="58"/>
      <c r="M155" s="58"/>
      <c r="N155" s="58"/>
      <c r="O155" s="58"/>
      <c r="P155" s="58"/>
      <c r="Q155" s="58"/>
      <c r="R155" s="59"/>
      <c r="S155" s="58"/>
      <c r="T155" s="58"/>
      <c r="U155" s="58"/>
      <c r="V155" s="58"/>
      <c r="W155" s="58"/>
      <c r="X155" s="58"/>
      <c r="Y155" s="58"/>
      <c r="Z155" s="58"/>
      <c r="AA155" s="58"/>
      <c r="AB155" s="58"/>
      <c r="AC155" s="58"/>
      <c r="AD155" s="58"/>
      <c r="AE155" s="58"/>
      <c r="AF155" s="58"/>
      <c r="AG155" s="59"/>
      <c r="AH155" s="58"/>
      <c r="AI155" s="58"/>
      <c r="AJ155" s="58"/>
      <c r="AK155" s="58"/>
      <c r="AL155" s="58"/>
      <c r="AM155" s="58"/>
      <c r="AN155" s="58"/>
      <c r="AO155" s="58"/>
      <c r="AP155" s="58"/>
      <c r="AQ155" s="58"/>
      <c r="AR155" s="58"/>
      <c r="AS155" s="58"/>
      <c r="AT155" s="58"/>
      <c r="AU155" s="58"/>
      <c r="AV155" s="58"/>
      <c r="AW155" s="58"/>
      <c r="AX155" s="3" t="s">
        <v>488</v>
      </c>
      <c r="AY155" s="59"/>
      <c r="AZ155" s="58"/>
      <c r="BA155" s="58"/>
      <c r="BB155" s="58"/>
      <c r="BC155" s="59"/>
      <c r="BD155" s="58"/>
      <c r="BE155" s="58"/>
      <c r="BF155" s="58"/>
      <c r="BG155" s="58"/>
      <c r="BH155" s="58"/>
      <c r="BI155" s="58"/>
      <c r="BJ155" s="58"/>
      <c r="BK155" s="58"/>
      <c r="BL155" s="58"/>
      <c r="BM155" s="58"/>
    </row>
    <row r="156" spans="1:65">
      <c r="A156" s="58"/>
      <c r="B156" s="58"/>
      <c r="C156" s="59"/>
      <c r="D156" s="58"/>
      <c r="E156" s="58"/>
      <c r="F156" s="58"/>
      <c r="G156" s="58"/>
      <c r="H156" s="58"/>
      <c r="I156" s="58"/>
      <c r="J156" s="58"/>
      <c r="K156" s="58"/>
      <c r="L156" s="58"/>
      <c r="M156" s="58"/>
      <c r="N156" s="58"/>
      <c r="O156" s="58"/>
      <c r="P156" s="58"/>
      <c r="Q156" s="58"/>
      <c r="R156" s="59"/>
      <c r="S156" s="58"/>
      <c r="T156" s="58"/>
      <c r="U156" s="58"/>
      <c r="V156" s="58"/>
      <c r="W156" s="58"/>
      <c r="X156" s="58"/>
      <c r="Y156" s="58"/>
      <c r="Z156" s="58"/>
      <c r="AA156" s="58"/>
      <c r="AB156" s="58"/>
      <c r="AC156" s="58"/>
      <c r="AD156" s="58"/>
      <c r="AE156" s="58"/>
      <c r="AF156" s="58"/>
      <c r="AG156" s="59"/>
      <c r="AH156" s="58"/>
      <c r="AI156" s="58"/>
      <c r="AJ156" s="58"/>
      <c r="AK156" s="58"/>
      <c r="AL156" s="58"/>
      <c r="AM156" s="58"/>
      <c r="AN156" s="58"/>
      <c r="AO156" s="58"/>
      <c r="AP156" s="58"/>
      <c r="AQ156" s="58"/>
      <c r="AR156" s="58"/>
      <c r="AS156" s="58"/>
      <c r="AT156" s="58"/>
      <c r="AU156" s="58"/>
      <c r="AV156" s="58"/>
      <c r="AW156" s="58"/>
      <c r="AX156" s="3"/>
      <c r="AY156" s="59"/>
      <c r="AZ156" s="58"/>
      <c r="BA156" s="58"/>
      <c r="BB156" s="58"/>
      <c r="BC156" s="59"/>
      <c r="BD156" s="58"/>
      <c r="BE156" s="58"/>
      <c r="BF156" s="58"/>
      <c r="BG156" s="58"/>
      <c r="BH156" s="58"/>
      <c r="BI156" s="58"/>
      <c r="BJ156" s="58"/>
      <c r="BK156" s="58"/>
      <c r="BL156" s="58"/>
      <c r="BM156" s="58"/>
    </row>
    <row r="157" spans="1:65" ht="102.75">
      <c r="A157" s="58" t="s">
        <v>489</v>
      </c>
      <c r="B157" s="58" t="s">
        <v>101</v>
      </c>
      <c r="C157" s="59"/>
      <c r="D157" s="58" t="s">
        <v>67</v>
      </c>
      <c r="E157" s="58" t="s">
        <v>75</v>
      </c>
      <c r="F157" s="58" t="s">
        <v>69</v>
      </c>
      <c r="G157" s="58" t="s">
        <v>490</v>
      </c>
      <c r="H157" s="58">
        <v>1145</v>
      </c>
      <c r="I157" s="58" t="s">
        <v>491</v>
      </c>
      <c r="J157" s="58" t="s">
        <v>491</v>
      </c>
      <c r="K157" s="58" t="s">
        <v>489</v>
      </c>
      <c r="L157" s="58" t="s">
        <v>143</v>
      </c>
      <c r="M157" s="58" t="s">
        <v>73</v>
      </c>
      <c r="N157" s="58" t="s">
        <v>492</v>
      </c>
      <c r="O157" s="58" t="s">
        <v>84</v>
      </c>
      <c r="P157" s="58" t="s">
        <v>76</v>
      </c>
      <c r="Q157" s="58" t="s">
        <v>77</v>
      </c>
      <c r="R157" s="59"/>
      <c r="S157" s="58" t="s">
        <v>493</v>
      </c>
      <c r="T157" s="58" t="s">
        <v>107</v>
      </c>
      <c r="U157" s="58" t="s">
        <v>80</v>
      </c>
      <c r="V157" s="58" t="s">
        <v>81</v>
      </c>
      <c r="W157" s="58" t="s">
        <v>81</v>
      </c>
      <c r="X157" s="58" t="s">
        <v>82</v>
      </c>
      <c r="Y157" s="58" t="s">
        <v>83</v>
      </c>
      <c r="Z157" s="58">
        <v>4200</v>
      </c>
      <c r="AA157" s="58">
        <v>42200</v>
      </c>
      <c r="AB157" s="58" t="s">
        <v>69</v>
      </c>
      <c r="AC157" s="58" t="s">
        <v>75</v>
      </c>
      <c r="AD157" s="58" t="s">
        <v>76</v>
      </c>
      <c r="AE157" s="58" t="s">
        <v>77</v>
      </c>
      <c r="AF157" s="58">
        <v>2</v>
      </c>
      <c r="AG157" s="59"/>
      <c r="AH157" s="58" t="s">
        <v>107</v>
      </c>
      <c r="AI157" s="58" t="s">
        <v>80</v>
      </c>
      <c r="AJ157" s="58" t="s">
        <v>81</v>
      </c>
      <c r="AK157" s="58" t="s">
        <v>81</v>
      </c>
      <c r="AL157" s="58" t="s">
        <v>82</v>
      </c>
      <c r="AM157" s="58" t="s">
        <v>494</v>
      </c>
      <c r="AN157" s="58" t="s">
        <v>69</v>
      </c>
      <c r="AO157" s="58" t="s">
        <v>75</v>
      </c>
      <c r="AP157" s="58" t="s">
        <v>282</v>
      </c>
      <c r="AQ157" s="58" t="s">
        <v>495</v>
      </c>
      <c r="AR157" s="58" t="s">
        <v>76</v>
      </c>
      <c r="AS157" s="58" t="s">
        <v>77</v>
      </c>
      <c r="AT157" s="58" t="s">
        <v>496</v>
      </c>
      <c r="AU157" s="58" t="s">
        <v>81</v>
      </c>
      <c r="AV157" s="58" t="s">
        <v>81</v>
      </c>
      <c r="AW157" s="58" t="s">
        <v>82</v>
      </c>
      <c r="AX157" s="3" t="s">
        <v>497</v>
      </c>
      <c r="AY157" s="59"/>
      <c r="AZ157" s="58" t="s">
        <v>123</v>
      </c>
      <c r="BA157" s="58" t="s">
        <v>96</v>
      </c>
      <c r="BB157" s="58" t="s">
        <v>123</v>
      </c>
      <c r="BC157" s="58" t="s">
        <v>96</v>
      </c>
      <c r="BD157" s="58" t="s">
        <v>123</v>
      </c>
      <c r="BE157" s="58" t="s">
        <v>96</v>
      </c>
      <c r="BF157" s="58" t="s">
        <v>123</v>
      </c>
      <c r="BG157" s="58" t="s">
        <v>96</v>
      </c>
      <c r="BH157" s="58" t="s">
        <v>123</v>
      </c>
      <c r="BI157" s="58" t="s">
        <v>289</v>
      </c>
      <c r="BJ157" s="58" t="s">
        <v>83</v>
      </c>
      <c r="BK157" s="58">
        <v>1428</v>
      </c>
      <c r="BL157" s="58">
        <v>14348</v>
      </c>
      <c r="BM157" s="58" t="s">
        <v>75</v>
      </c>
    </row>
    <row r="158" spans="1:65" ht="128.25">
      <c r="A158" s="58"/>
      <c r="B158" s="58"/>
      <c r="C158" s="59"/>
      <c r="D158" s="58"/>
      <c r="E158" s="58"/>
      <c r="F158" s="58"/>
      <c r="G158" s="58"/>
      <c r="H158" s="58"/>
      <c r="I158" s="58"/>
      <c r="J158" s="58"/>
      <c r="K158" s="58"/>
      <c r="L158" s="58"/>
      <c r="M158" s="58"/>
      <c r="N158" s="58"/>
      <c r="O158" s="58"/>
      <c r="P158" s="58"/>
      <c r="Q158" s="58"/>
      <c r="R158" s="59"/>
      <c r="S158" s="58"/>
      <c r="T158" s="58"/>
      <c r="U158" s="58"/>
      <c r="V158" s="58"/>
      <c r="W158" s="58"/>
      <c r="X158" s="58"/>
      <c r="Y158" s="58"/>
      <c r="Z158" s="58"/>
      <c r="AA158" s="58"/>
      <c r="AB158" s="58"/>
      <c r="AC158" s="58"/>
      <c r="AD158" s="58"/>
      <c r="AE158" s="58"/>
      <c r="AF158" s="58"/>
      <c r="AG158" s="59"/>
      <c r="AH158" s="58"/>
      <c r="AI158" s="58"/>
      <c r="AJ158" s="58"/>
      <c r="AK158" s="58"/>
      <c r="AL158" s="58"/>
      <c r="AM158" s="58"/>
      <c r="AN158" s="58"/>
      <c r="AO158" s="58"/>
      <c r="AP158" s="58"/>
      <c r="AQ158" s="58"/>
      <c r="AR158" s="58"/>
      <c r="AS158" s="58"/>
      <c r="AT158" s="58"/>
      <c r="AU158" s="58"/>
      <c r="AV158" s="58"/>
      <c r="AW158" s="58"/>
      <c r="AX158" s="3" t="s">
        <v>498</v>
      </c>
      <c r="AY158" s="59"/>
      <c r="AZ158" s="58"/>
      <c r="BA158" s="58"/>
      <c r="BB158" s="58"/>
      <c r="BC158" s="58"/>
      <c r="BD158" s="58"/>
      <c r="BE158" s="58"/>
      <c r="BF158" s="58"/>
      <c r="BG158" s="58"/>
      <c r="BH158" s="58"/>
      <c r="BI158" s="58"/>
      <c r="BJ158" s="58"/>
      <c r="BK158" s="58"/>
      <c r="BL158" s="58"/>
      <c r="BM158" s="58"/>
    </row>
    <row r="159" spans="1:65" ht="115.5">
      <c r="A159" s="58"/>
      <c r="B159" s="58"/>
      <c r="C159" s="59"/>
      <c r="D159" s="58"/>
      <c r="E159" s="58"/>
      <c r="F159" s="58"/>
      <c r="G159" s="58"/>
      <c r="H159" s="58"/>
      <c r="I159" s="58"/>
      <c r="J159" s="58"/>
      <c r="K159" s="58"/>
      <c r="L159" s="58"/>
      <c r="M159" s="58"/>
      <c r="N159" s="58"/>
      <c r="O159" s="58"/>
      <c r="P159" s="58"/>
      <c r="Q159" s="58"/>
      <c r="R159" s="59"/>
      <c r="S159" s="58"/>
      <c r="T159" s="58"/>
      <c r="U159" s="58"/>
      <c r="V159" s="58"/>
      <c r="W159" s="58"/>
      <c r="X159" s="58"/>
      <c r="Y159" s="58"/>
      <c r="Z159" s="58"/>
      <c r="AA159" s="58"/>
      <c r="AB159" s="58"/>
      <c r="AC159" s="58"/>
      <c r="AD159" s="58"/>
      <c r="AE159" s="58"/>
      <c r="AF159" s="58"/>
      <c r="AG159" s="59"/>
      <c r="AH159" s="58"/>
      <c r="AI159" s="58"/>
      <c r="AJ159" s="58"/>
      <c r="AK159" s="58"/>
      <c r="AL159" s="58"/>
      <c r="AM159" s="58"/>
      <c r="AN159" s="58"/>
      <c r="AO159" s="58"/>
      <c r="AP159" s="58"/>
      <c r="AQ159" s="58"/>
      <c r="AR159" s="58"/>
      <c r="AS159" s="58"/>
      <c r="AT159" s="58"/>
      <c r="AU159" s="58"/>
      <c r="AV159" s="58"/>
      <c r="AW159" s="58"/>
      <c r="AX159" s="3" t="s">
        <v>499</v>
      </c>
      <c r="AY159" s="59"/>
      <c r="AZ159" s="58"/>
      <c r="BA159" s="58"/>
      <c r="BB159" s="58"/>
      <c r="BC159" s="58"/>
      <c r="BD159" s="58"/>
      <c r="BE159" s="58"/>
      <c r="BF159" s="58"/>
      <c r="BG159" s="58"/>
      <c r="BH159" s="58"/>
      <c r="BI159" s="58"/>
      <c r="BJ159" s="58"/>
      <c r="BK159" s="58"/>
      <c r="BL159" s="58"/>
      <c r="BM159" s="58"/>
    </row>
    <row r="160" spans="1:65" ht="217.5">
      <c r="A160" s="58"/>
      <c r="B160" s="58"/>
      <c r="C160" s="59"/>
      <c r="D160" s="58"/>
      <c r="E160" s="58"/>
      <c r="F160" s="58"/>
      <c r="G160" s="58"/>
      <c r="H160" s="58"/>
      <c r="I160" s="58"/>
      <c r="J160" s="58"/>
      <c r="K160" s="58"/>
      <c r="L160" s="58"/>
      <c r="M160" s="58"/>
      <c r="N160" s="58"/>
      <c r="O160" s="58"/>
      <c r="P160" s="58"/>
      <c r="Q160" s="58"/>
      <c r="R160" s="59"/>
      <c r="S160" s="58"/>
      <c r="T160" s="58"/>
      <c r="U160" s="58"/>
      <c r="V160" s="58"/>
      <c r="W160" s="58"/>
      <c r="X160" s="58"/>
      <c r="Y160" s="58"/>
      <c r="Z160" s="58"/>
      <c r="AA160" s="58"/>
      <c r="AB160" s="58"/>
      <c r="AC160" s="58"/>
      <c r="AD160" s="58"/>
      <c r="AE160" s="58"/>
      <c r="AF160" s="58"/>
      <c r="AG160" s="59"/>
      <c r="AH160" s="58"/>
      <c r="AI160" s="58"/>
      <c r="AJ160" s="58"/>
      <c r="AK160" s="58"/>
      <c r="AL160" s="58"/>
      <c r="AM160" s="58"/>
      <c r="AN160" s="58"/>
      <c r="AO160" s="58"/>
      <c r="AP160" s="58"/>
      <c r="AQ160" s="58"/>
      <c r="AR160" s="58"/>
      <c r="AS160" s="58"/>
      <c r="AT160" s="58"/>
      <c r="AU160" s="58"/>
      <c r="AV160" s="58"/>
      <c r="AW160" s="58"/>
      <c r="AX160" s="3" t="s">
        <v>500</v>
      </c>
      <c r="AY160" s="59"/>
      <c r="AZ160" s="58"/>
      <c r="BA160" s="58"/>
      <c r="BB160" s="58"/>
      <c r="BC160" s="58"/>
      <c r="BD160" s="58"/>
      <c r="BE160" s="58"/>
      <c r="BF160" s="58"/>
      <c r="BG160" s="58"/>
      <c r="BH160" s="58"/>
      <c r="BI160" s="58"/>
      <c r="BJ160" s="58"/>
      <c r="BK160" s="58"/>
      <c r="BL160" s="58"/>
      <c r="BM160" s="58"/>
    </row>
    <row r="161" spans="1:65">
      <c r="A161" s="58"/>
      <c r="B161" s="58"/>
      <c r="C161" s="59"/>
      <c r="D161" s="58"/>
      <c r="E161" s="58"/>
      <c r="F161" s="58"/>
      <c r="G161" s="58"/>
      <c r="H161" s="58"/>
      <c r="I161" s="58"/>
      <c r="J161" s="58"/>
      <c r="K161" s="58"/>
      <c r="L161" s="58"/>
      <c r="M161" s="58"/>
      <c r="N161" s="58"/>
      <c r="O161" s="58"/>
      <c r="P161" s="58"/>
      <c r="Q161" s="58"/>
      <c r="R161" s="59"/>
      <c r="S161" s="58"/>
      <c r="T161" s="58"/>
      <c r="U161" s="58"/>
      <c r="V161" s="58"/>
      <c r="W161" s="58"/>
      <c r="X161" s="58"/>
      <c r="Y161" s="58"/>
      <c r="Z161" s="58"/>
      <c r="AA161" s="58"/>
      <c r="AB161" s="58"/>
      <c r="AC161" s="58"/>
      <c r="AD161" s="58"/>
      <c r="AE161" s="58"/>
      <c r="AF161" s="58"/>
      <c r="AG161" s="59"/>
      <c r="AH161" s="58"/>
      <c r="AI161" s="58"/>
      <c r="AJ161" s="58"/>
      <c r="AK161" s="58"/>
      <c r="AL161" s="58"/>
      <c r="AM161" s="58"/>
      <c r="AN161" s="58"/>
      <c r="AO161" s="58"/>
      <c r="AP161" s="58"/>
      <c r="AQ161" s="58"/>
      <c r="AR161" s="58"/>
      <c r="AS161" s="58"/>
      <c r="AT161" s="58"/>
      <c r="AU161" s="58"/>
      <c r="AV161" s="58"/>
      <c r="AW161" s="58"/>
      <c r="AX161" s="3"/>
      <c r="AY161" s="59"/>
      <c r="AZ161" s="58"/>
      <c r="BA161" s="58"/>
      <c r="BB161" s="58"/>
      <c r="BC161" s="58"/>
      <c r="BD161" s="58"/>
      <c r="BE161" s="58"/>
      <c r="BF161" s="58"/>
      <c r="BG161" s="58"/>
      <c r="BH161" s="58"/>
      <c r="BI161" s="58"/>
      <c r="BJ161" s="58"/>
      <c r="BK161" s="58"/>
      <c r="BL161" s="58"/>
      <c r="BM161" s="58"/>
    </row>
    <row r="162" spans="1:65">
      <c r="A162" s="58"/>
      <c r="B162" s="58"/>
      <c r="C162" s="59"/>
      <c r="D162" s="58"/>
      <c r="E162" s="58"/>
      <c r="F162" s="58"/>
      <c r="G162" s="58"/>
      <c r="H162" s="58"/>
      <c r="I162" s="58"/>
      <c r="J162" s="58"/>
      <c r="K162" s="58"/>
      <c r="L162" s="58"/>
      <c r="M162" s="58"/>
      <c r="N162" s="58"/>
      <c r="O162" s="58"/>
      <c r="P162" s="58"/>
      <c r="Q162" s="58"/>
      <c r="R162" s="59"/>
      <c r="S162" s="58"/>
      <c r="T162" s="58"/>
      <c r="U162" s="58"/>
      <c r="V162" s="58"/>
      <c r="W162" s="58"/>
      <c r="X162" s="58"/>
      <c r="Y162" s="58"/>
      <c r="Z162" s="58"/>
      <c r="AA162" s="58"/>
      <c r="AB162" s="58"/>
      <c r="AC162" s="58"/>
      <c r="AD162" s="58"/>
      <c r="AE162" s="58"/>
      <c r="AF162" s="58"/>
      <c r="AG162" s="59"/>
      <c r="AH162" s="58"/>
      <c r="AI162" s="58"/>
      <c r="AJ162" s="58"/>
      <c r="AK162" s="58"/>
      <c r="AL162" s="58"/>
      <c r="AM162" s="58"/>
      <c r="AN162" s="58"/>
      <c r="AO162" s="58"/>
      <c r="AP162" s="58"/>
      <c r="AQ162" s="58"/>
      <c r="AR162" s="58"/>
      <c r="AS162" s="58"/>
      <c r="AT162" s="58"/>
      <c r="AU162" s="58"/>
      <c r="AV162" s="58"/>
      <c r="AW162" s="58"/>
      <c r="AX162" s="3"/>
      <c r="AY162" s="59"/>
      <c r="AZ162" s="58"/>
      <c r="BA162" s="58"/>
      <c r="BB162" s="58"/>
      <c r="BC162" s="58"/>
      <c r="BD162" s="58"/>
      <c r="BE162" s="58"/>
      <c r="BF162" s="58"/>
      <c r="BG162" s="58"/>
      <c r="BH162" s="58"/>
      <c r="BI162" s="58"/>
      <c r="BJ162" s="58"/>
      <c r="BK162" s="58"/>
      <c r="BL162" s="58"/>
      <c r="BM162" s="58"/>
    </row>
    <row r="163" spans="1:65" ht="115.5">
      <c r="A163" s="58" t="s">
        <v>501</v>
      </c>
      <c r="B163" s="58" t="s">
        <v>291</v>
      </c>
      <c r="C163" s="59"/>
      <c r="D163" s="58" t="s">
        <v>67</v>
      </c>
      <c r="E163" s="58" t="s">
        <v>68</v>
      </c>
      <c r="F163" s="58" t="s">
        <v>69</v>
      </c>
      <c r="G163" s="58" t="s">
        <v>502</v>
      </c>
      <c r="H163" s="58">
        <v>1060</v>
      </c>
      <c r="I163" s="58" t="s">
        <v>503</v>
      </c>
      <c r="J163" s="58" t="s">
        <v>503</v>
      </c>
      <c r="K163" s="58" t="s">
        <v>501</v>
      </c>
      <c r="L163" s="59"/>
      <c r="M163" s="58" t="s">
        <v>73</v>
      </c>
      <c r="N163" s="58" t="s">
        <v>473</v>
      </c>
      <c r="O163" s="58" t="s">
        <v>84</v>
      </c>
      <c r="P163" s="58" t="s">
        <v>76</v>
      </c>
      <c r="Q163" s="58" t="s">
        <v>77</v>
      </c>
      <c r="R163" s="59"/>
      <c r="S163" s="58" t="s">
        <v>504</v>
      </c>
      <c r="T163" s="58" t="s">
        <v>107</v>
      </c>
      <c r="U163" s="58" t="s">
        <v>80</v>
      </c>
      <c r="V163" s="58" t="s">
        <v>81</v>
      </c>
      <c r="W163" s="58" t="s">
        <v>82</v>
      </c>
      <c r="X163" s="58" t="s">
        <v>82</v>
      </c>
      <c r="Y163" s="58" t="s">
        <v>83</v>
      </c>
      <c r="Z163" s="58">
        <v>300</v>
      </c>
      <c r="AA163" s="58">
        <v>1000</v>
      </c>
      <c r="AB163" s="58" t="s">
        <v>69</v>
      </c>
      <c r="AC163" s="58" t="s">
        <v>75</v>
      </c>
      <c r="AD163" s="58" t="s">
        <v>76</v>
      </c>
      <c r="AE163" s="58" t="s">
        <v>85</v>
      </c>
      <c r="AF163" s="58">
        <v>3</v>
      </c>
      <c r="AG163" s="59"/>
      <c r="AH163" s="58" t="s">
        <v>107</v>
      </c>
      <c r="AI163" s="58" t="s">
        <v>80</v>
      </c>
      <c r="AJ163" s="58" t="s">
        <v>81</v>
      </c>
      <c r="AK163" s="58" t="s">
        <v>82</v>
      </c>
      <c r="AL163" s="58" t="s">
        <v>82</v>
      </c>
      <c r="AM163" s="58" t="s">
        <v>505</v>
      </c>
      <c r="AN163" s="58" t="s">
        <v>69</v>
      </c>
      <c r="AO163" s="58" t="s">
        <v>84</v>
      </c>
      <c r="AP163" s="58" t="s">
        <v>109</v>
      </c>
      <c r="AQ163" s="58" t="s">
        <v>506</v>
      </c>
      <c r="AR163" s="58" t="s">
        <v>76</v>
      </c>
      <c r="AS163" s="58" t="s">
        <v>77</v>
      </c>
      <c r="AT163" s="58" t="s">
        <v>507</v>
      </c>
      <c r="AU163" s="58" t="s">
        <v>81</v>
      </c>
      <c r="AV163" s="58" t="s">
        <v>82</v>
      </c>
      <c r="AW163" s="58" t="s">
        <v>82</v>
      </c>
      <c r="AX163" s="3" t="s">
        <v>508</v>
      </c>
      <c r="AY163" s="59"/>
      <c r="AZ163" s="58" t="s">
        <v>123</v>
      </c>
      <c r="BA163" s="58" t="s">
        <v>96</v>
      </c>
      <c r="BB163" s="58" t="s">
        <v>123</v>
      </c>
      <c r="BC163" s="58" t="s">
        <v>124</v>
      </c>
      <c r="BD163" s="58" t="s">
        <v>123</v>
      </c>
      <c r="BE163" s="58" t="s">
        <v>96</v>
      </c>
      <c r="BF163" s="58" t="s">
        <v>123</v>
      </c>
      <c r="BG163" s="58" t="s">
        <v>96</v>
      </c>
      <c r="BH163" s="58" t="s">
        <v>123</v>
      </c>
      <c r="BI163" s="58" t="s">
        <v>289</v>
      </c>
      <c r="BJ163" s="58" t="s">
        <v>83</v>
      </c>
      <c r="BK163" s="58">
        <v>300</v>
      </c>
      <c r="BL163" s="58">
        <v>1000</v>
      </c>
      <c r="BM163" s="58" t="s">
        <v>84</v>
      </c>
    </row>
    <row r="164" spans="1:65" ht="179.25">
      <c r="A164" s="58"/>
      <c r="B164" s="58"/>
      <c r="C164" s="59"/>
      <c r="D164" s="58"/>
      <c r="E164" s="58"/>
      <c r="F164" s="58"/>
      <c r="G164" s="58"/>
      <c r="H164" s="58"/>
      <c r="I164" s="58"/>
      <c r="J164" s="58"/>
      <c r="K164" s="58"/>
      <c r="L164" s="59"/>
      <c r="M164" s="58"/>
      <c r="N164" s="58"/>
      <c r="O164" s="58"/>
      <c r="P164" s="58"/>
      <c r="Q164" s="58"/>
      <c r="R164" s="59"/>
      <c r="S164" s="58"/>
      <c r="T164" s="58"/>
      <c r="U164" s="58"/>
      <c r="V164" s="58"/>
      <c r="W164" s="58"/>
      <c r="X164" s="58"/>
      <c r="Y164" s="58"/>
      <c r="Z164" s="58"/>
      <c r="AA164" s="58"/>
      <c r="AB164" s="58"/>
      <c r="AC164" s="58"/>
      <c r="AD164" s="58"/>
      <c r="AE164" s="58"/>
      <c r="AF164" s="58"/>
      <c r="AG164" s="59"/>
      <c r="AH164" s="58"/>
      <c r="AI164" s="58"/>
      <c r="AJ164" s="58"/>
      <c r="AK164" s="58"/>
      <c r="AL164" s="58"/>
      <c r="AM164" s="58"/>
      <c r="AN164" s="58"/>
      <c r="AO164" s="58"/>
      <c r="AP164" s="58"/>
      <c r="AQ164" s="58"/>
      <c r="AR164" s="58"/>
      <c r="AS164" s="58"/>
      <c r="AT164" s="58"/>
      <c r="AU164" s="58"/>
      <c r="AV164" s="58"/>
      <c r="AW164" s="58"/>
      <c r="AX164" s="3" t="s">
        <v>509</v>
      </c>
      <c r="AY164" s="59"/>
      <c r="AZ164" s="58"/>
      <c r="BA164" s="58"/>
      <c r="BB164" s="58"/>
      <c r="BC164" s="58"/>
      <c r="BD164" s="58"/>
      <c r="BE164" s="58"/>
      <c r="BF164" s="58"/>
      <c r="BG164" s="58"/>
      <c r="BH164" s="58"/>
      <c r="BI164" s="58"/>
      <c r="BJ164" s="58"/>
      <c r="BK164" s="58"/>
      <c r="BL164" s="58"/>
      <c r="BM164" s="58"/>
    </row>
    <row r="165" spans="1:65" ht="141">
      <c r="A165" s="58"/>
      <c r="B165" s="58"/>
      <c r="C165" s="59"/>
      <c r="D165" s="58"/>
      <c r="E165" s="58"/>
      <c r="F165" s="58"/>
      <c r="G165" s="58"/>
      <c r="H165" s="58"/>
      <c r="I165" s="58"/>
      <c r="J165" s="58"/>
      <c r="K165" s="58"/>
      <c r="L165" s="59"/>
      <c r="M165" s="58"/>
      <c r="N165" s="58"/>
      <c r="O165" s="58"/>
      <c r="P165" s="58"/>
      <c r="Q165" s="58"/>
      <c r="R165" s="59"/>
      <c r="S165" s="58"/>
      <c r="T165" s="58"/>
      <c r="U165" s="58"/>
      <c r="V165" s="58"/>
      <c r="W165" s="58"/>
      <c r="X165" s="58"/>
      <c r="Y165" s="58"/>
      <c r="Z165" s="58"/>
      <c r="AA165" s="58"/>
      <c r="AB165" s="58"/>
      <c r="AC165" s="58"/>
      <c r="AD165" s="58"/>
      <c r="AE165" s="58"/>
      <c r="AF165" s="58"/>
      <c r="AG165" s="59"/>
      <c r="AH165" s="58"/>
      <c r="AI165" s="58"/>
      <c r="AJ165" s="58"/>
      <c r="AK165" s="58"/>
      <c r="AL165" s="58"/>
      <c r="AM165" s="58"/>
      <c r="AN165" s="58"/>
      <c r="AO165" s="58"/>
      <c r="AP165" s="58"/>
      <c r="AQ165" s="58"/>
      <c r="AR165" s="58"/>
      <c r="AS165" s="58"/>
      <c r="AT165" s="58"/>
      <c r="AU165" s="58"/>
      <c r="AV165" s="58"/>
      <c r="AW165" s="58"/>
      <c r="AX165" s="3" t="s">
        <v>510</v>
      </c>
      <c r="AY165" s="59"/>
      <c r="AZ165" s="58"/>
      <c r="BA165" s="58"/>
      <c r="BB165" s="58"/>
      <c r="BC165" s="58"/>
      <c r="BD165" s="58"/>
      <c r="BE165" s="58"/>
      <c r="BF165" s="58"/>
      <c r="BG165" s="58"/>
      <c r="BH165" s="58"/>
      <c r="BI165" s="58"/>
      <c r="BJ165" s="58"/>
      <c r="BK165" s="58"/>
      <c r="BL165" s="58"/>
      <c r="BM165" s="58"/>
    </row>
    <row r="166" spans="1:65" ht="115.5">
      <c r="A166" s="58"/>
      <c r="B166" s="58"/>
      <c r="C166" s="59"/>
      <c r="D166" s="58"/>
      <c r="E166" s="58"/>
      <c r="F166" s="58"/>
      <c r="G166" s="58"/>
      <c r="H166" s="58"/>
      <c r="I166" s="58"/>
      <c r="J166" s="58"/>
      <c r="K166" s="58"/>
      <c r="L166" s="59"/>
      <c r="M166" s="58"/>
      <c r="N166" s="58"/>
      <c r="O166" s="58"/>
      <c r="P166" s="58"/>
      <c r="Q166" s="58"/>
      <c r="R166" s="59"/>
      <c r="S166" s="58"/>
      <c r="T166" s="58"/>
      <c r="U166" s="58"/>
      <c r="V166" s="58"/>
      <c r="W166" s="58"/>
      <c r="X166" s="58"/>
      <c r="Y166" s="58"/>
      <c r="Z166" s="58"/>
      <c r="AA166" s="58"/>
      <c r="AB166" s="58"/>
      <c r="AC166" s="58"/>
      <c r="AD166" s="58"/>
      <c r="AE166" s="58"/>
      <c r="AF166" s="58"/>
      <c r="AG166" s="59"/>
      <c r="AH166" s="58"/>
      <c r="AI166" s="58"/>
      <c r="AJ166" s="58"/>
      <c r="AK166" s="58"/>
      <c r="AL166" s="58"/>
      <c r="AM166" s="58"/>
      <c r="AN166" s="58"/>
      <c r="AO166" s="58"/>
      <c r="AP166" s="58"/>
      <c r="AQ166" s="58"/>
      <c r="AR166" s="58"/>
      <c r="AS166" s="58"/>
      <c r="AT166" s="58"/>
      <c r="AU166" s="58"/>
      <c r="AV166" s="58"/>
      <c r="AW166" s="58"/>
      <c r="AX166" s="3" t="s">
        <v>511</v>
      </c>
      <c r="AY166" s="59"/>
      <c r="AZ166" s="58"/>
      <c r="BA166" s="58"/>
      <c r="BB166" s="58"/>
      <c r="BC166" s="58"/>
      <c r="BD166" s="58"/>
      <c r="BE166" s="58"/>
      <c r="BF166" s="58"/>
      <c r="BG166" s="58"/>
      <c r="BH166" s="58"/>
      <c r="BI166" s="58"/>
      <c r="BJ166" s="58"/>
      <c r="BK166" s="58"/>
      <c r="BL166" s="58"/>
      <c r="BM166" s="58"/>
    </row>
    <row r="167" spans="1:65" ht="115.5">
      <c r="A167" s="58" t="s">
        <v>512</v>
      </c>
      <c r="B167" s="58" t="s">
        <v>163</v>
      </c>
      <c r="C167" s="59"/>
      <c r="D167" s="58" t="s">
        <v>67</v>
      </c>
      <c r="E167" s="58" t="s">
        <v>68</v>
      </c>
      <c r="F167" s="58" t="s">
        <v>69</v>
      </c>
      <c r="G167" s="58" t="s">
        <v>513</v>
      </c>
      <c r="H167" s="58">
        <v>1339</v>
      </c>
      <c r="I167" s="58" t="s">
        <v>514</v>
      </c>
      <c r="J167" s="58" t="s">
        <v>514</v>
      </c>
      <c r="K167" s="58" t="s">
        <v>512</v>
      </c>
      <c r="L167" s="58" t="s">
        <v>72</v>
      </c>
      <c r="M167" s="58" t="s">
        <v>73</v>
      </c>
      <c r="N167" s="58" t="s">
        <v>515</v>
      </c>
      <c r="O167" s="58" t="s">
        <v>84</v>
      </c>
      <c r="P167" s="58" t="s">
        <v>76</v>
      </c>
      <c r="Q167" s="58">
        <v>0</v>
      </c>
      <c r="R167" s="59"/>
      <c r="S167" s="58" t="s">
        <v>516</v>
      </c>
      <c r="T167" s="58" t="s">
        <v>107</v>
      </c>
      <c r="U167" s="58" t="s">
        <v>80</v>
      </c>
      <c r="V167" s="58" t="s">
        <v>82</v>
      </c>
      <c r="W167" s="58" t="s">
        <v>82</v>
      </c>
      <c r="X167" s="58" t="s">
        <v>82</v>
      </c>
      <c r="Y167" s="58" t="s">
        <v>83</v>
      </c>
      <c r="Z167" s="58">
        <v>400</v>
      </c>
      <c r="AA167" s="58">
        <v>650</v>
      </c>
      <c r="AB167" s="58" t="s">
        <v>69</v>
      </c>
      <c r="AC167" s="58" t="s">
        <v>84</v>
      </c>
      <c r="AD167" s="58" t="s">
        <v>76</v>
      </c>
      <c r="AE167" s="58" t="s">
        <v>85</v>
      </c>
      <c r="AF167" s="58">
        <v>3</v>
      </c>
      <c r="AG167" s="59"/>
      <c r="AH167" s="58" t="s">
        <v>107</v>
      </c>
      <c r="AI167" s="58" t="s">
        <v>80</v>
      </c>
      <c r="AJ167" s="58" t="s">
        <v>82</v>
      </c>
      <c r="AK167" s="58" t="s">
        <v>82</v>
      </c>
      <c r="AL167" s="58" t="s">
        <v>81</v>
      </c>
      <c r="AM167" s="58" t="s">
        <v>517</v>
      </c>
      <c r="AN167" s="58" t="s">
        <v>69</v>
      </c>
      <c r="AO167" s="58" t="s">
        <v>84</v>
      </c>
      <c r="AP167" s="58" t="s">
        <v>109</v>
      </c>
      <c r="AQ167" s="58" t="s">
        <v>518</v>
      </c>
      <c r="AR167" s="58" t="s">
        <v>76</v>
      </c>
      <c r="AS167" s="58" t="s">
        <v>85</v>
      </c>
      <c r="AT167" s="58" t="s">
        <v>519</v>
      </c>
      <c r="AU167" s="58" t="s">
        <v>81</v>
      </c>
      <c r="AV167" s="58" t="s">
        <v>82</v>
      </c>
      <c r="AW167" s="58" t="s">
        <v>81</v>
      </c>
      <c r="AX167" s="3" t="s">
        <v>520</v>
      </c>
      <c r="AY167" s="59"/>
      <c r="AZ167" s="58" t="s">
        <v>123</v>
      </c>
      <c r="BA167" s="58" t="s">
        <v>124</v>
      </c>
      <c r="BB167" s="58" t="s">
        <v>123</v>
      </c>
      <c r="BC167" s="58" t="s">
        <v>124</v>
      </c>
      <c r="BD167" s="58" t="s">
        <v>123</v>
      </c>
      <c r="BE167" s="58" t="s">
        <v>124</v>
      </c>
      <c r="BF167" s="58" t="s">
        <v>123</v>
      </c>
      <c r="BG167" s="58" t="s">
        <v>124</v>
      </c>
      <c r="BH167" s="58" t="s">
        <v>123</v>
      </c>
      <c r="BI167" s="58" t="s">
        <v>125</v>
      </c>
      <c r="BJ167" s="58" t="s">
        <v>83</v>
      </c>
      <c r="BK167" s="59"/>
      <c r="BL167" s="59"/>
      <c r="BM167" s="59"/>
    </row>
    <row r="168" spans="1:65" ht="192">
      <c r="A168" s="58"/>
      <c r="B168" s="58"/>
      <c r="C168" s="59"/>
      <c r="D168" s="58"/>
      <c r="E168" s="58"/>
      <c r="F168" s="58"/>
      <c r="G168" s="58"/>
      <c r="H168" s="58"/>
      <c r="I168" s="58"/>
      <c r="J168" s="58"/>
      <c r="K168" s="58"/>
      <c r="L168" s="58"/>
      <c r="M168" s="58"/>
      <c r="N168" s="58"/>
      <c r="O168" s="58"/>
      <c r="P168" s="58"/>
      <c r="Q168" s="58"/>
      <c r="R168" s="59"/>
      <c r="S168" s="58"/>
      <c r="T168" s="58"/>
      <c r="U168" s="58"/>
      <c r="V168" s="58"/>
      <c r="W168" s="58"/>
      <c r="X168" s="58"/>
      <c r="Y168" s="58"/>
      <c r="Z168" s="58"/>
      <c r="AA168" s="58"/>
      <c r="AB168" s="58"/>
      <c r="AC168" s="58"/>
      <c r="AD168" s="58"/>
      <c r="AE168" s="58"/>
      <c r="AF168" s="58"/>
      <c r="AG168" s="59"/>
      <c r="AH168" s="58"/>
      <c r="AI168" s="58"/>
      <c r="AJ168" s="58"/>
      <c r="AK168" s="58"/>
      <c r="AL168" s="58"/>
      <c r="AM168" s="58"/>
      <c r="AN168" s="58"/>
      <c r="AO168" s="58"/>
      <c r="AP168" s="58"/>
      <c r="AQ168" s="58"/>
      <c r="AR168" s="58"/>
      <c r="AS168" s="58"/>
      <c r="AT168" s="58"/>
      <c r="AU168" s="58"/>
      <c r="AV168" s="58"/>
      <c r="AW168" s="58"/>
      <c r="AX168" s="3" t="s">
        <v>521</v>
      </c>
      <c r="AY168" s="59"/>
      <c r="AZ168" s="58"/>
      <c r="BA168" s="58"/>
      <c r="BB168" s="58"/>
      <c r="BC168" s="58"/>
      <c r="BD168" s="58"/>
      <c r="BE168" s="58"/>
      <c r="BF168" s="58"/>
      <c r="BG168" s="58"/>
      <c r="BH168" s="58"/>
      <c r="BI168" s="58"/>
      <c r="BJ168" s="58"/>
      <c r="BK168" s="59"/>
      <c r="BL168" s="59"/>
      <c r="BM168" s="59"/>
    </row>
    <row r="169" spans="1:65" ht="128.25">
      <c r="A169" s="58"/>
      <c r="B169" s="58"/>
      <c r="C169" s="59"/>
      <c r="D169" s="58"/>
      <c r="E169" s="58"/>
      <c r="F169" s="58"/>
      <c r="G169" s="58"/>
      <c r="H169" s="58"/>
      <c r="I169" s="58"/>
      <c r="J169" s="58"/>
      <c r="K169" s="58"/>
      <c r="L169" s="58"/>
      <c r="M169" s="58"/>
      <c r="N169" s="58"/>
      <c r="O169" s="58"/>
      <c r="P169" s="58"/>
      <c r="Q169" s="58"/>
      <c r="R169" s="59"/>
      <c r="S169" s="58"/>
      <c r="T169" s="58"/>
      <c r="U169" s="58"/>
      <c r="V169" s="58"/>
      <c r="W169" s="58"/>
      <c r="X169" s="58"/>
      <c r="Y169" s="58"/>
      <c r="Z169" s="58"/>
      <c r="AA169" s="58"/>
      <c r="AB169" s="58"/>
      <c r="AC169" s="58"/>
      <c r="AD169" s="58"/>
      <c r="AE169" s="58"/>
      <c r="AF169" s="58"/>
      <c r="AG169" s="59"/>
      <c r="AH169" s="58"/>
      <c r="AI169" s="58"/>
      <c r="AJ169" s="58"/>
      <c r="AK169" s="58"/>
      <c r="AL169" s="58"/>
      <c r="AM169" s="58"/>
      <c r="AN169" s="58"/>
      <c r="AO169" s="58"/>
      <c r="AP169" s="58"/>
      <c r="AQ169" s="58"/>
      <c r="AR169" s="58"/>
      <c r="AS169" s="58"/>
      <c r="AT169" s="58"/>
      <c r="AU169" s="58"/>
      <c r="AV169" s="58"/>
      <c r="AW169" s="58"/>
      <c r="AX169" s="3" t="s">
        <v>522</v>
      </c>
      <c r="AY169" s="59"/>
      <c r="AZ169" s="58"/>
      <c r="BA169" s="58"/>
      <c r="BB169" s="58"/>
      <c r="BC169" s="58"/>
      <c r="BD169" s="58"/>
      <c r="BE169" s="58"/>
      <c r="BF169" s="58"/>
      <c r="BG169" s="58"/>
      <c r="BH169" s="58"/>
      <c r="BI169" s="58"/>
      <c r="BJ169" s="58"/>
      <c r="BK169" s="59"/>
      <c r="BL169" s="59"/>
      <c r="BM169" s="59"/>
    </row>
    <row r="170" spans="1:65" ht="115.5">
      <c r="A170" s="58"/>
      <c r="B170" s="58"/>
      <c r="C170" s="59"/>
      <c r="D170" s="58"/>
      <c r="E170" s="58"/>
      <c r="F170" s="58"/>
      <c r="G170" s="58"/>
      <c r="H170" s="58"/>
      <c r="I170" s="58"/>
      <c r="J170" s="58"/>
      <c r="K170" s="58"/>
      <c r="L170" s="58"/>
      <c r="M170" s="58"/>
      <c r="N170" s="58"/>
      <c r="O170" s="58"/>
      <c r="P170" s="58"/>
      <c r="Q170" s="58"/>
      <c r="R170" s="59"/>
      <c r="S170" s="58"/>
      <c r="T170" s="58"/>
      <c r="U170" s="58"/>
      <c r="V170" s="58"/>
      <c r="W170" s="58"/>
      <c r="X170" s="58"/>
      <c r="Y170" s="58"/>
      <c r="Z170" s="58"/>
      <c r="AA170" s="58"/>
      <c r="AB170" s="58"/>
      <c r="AC170" s="58"/>
      <c r="AD170" s="58"/>
      <c r="AE170" s="58"/>
      <c r="AF170" s="58"/>
      <c r="AG170" s="59"/>
      <c r="AH170" s="58"/>
      <c r="AI170" s="58"/>
      <c r="AJ170" s="58"/>
      <c r="AK170" s="58"/>
      <c r="AL170" s="58"/>
      <c r="AM170" s="58"/>
      <c r="AN170" s="58"/>
      <c r="AO170" s="58"/>
      <c r="AP170" s="58"/>
      <c r="AQ170" s="58"/>
      <c r="AR170" s="58"/>
      <c r="AS170" s="58"/>
      <c r="AT170" s="58"/>
      <c r="AU170" s="58"/>
      <c r="AV170" s="58"/>
      <c r="AW170" s="58"/>
      <c r="AX170" s="3" t="s">
        <v>511</v>
      </c>
      <c r="AY170" s="59"/>
      <c r="AZ170" s="58"/>
      <c r="BA170" s="58"/>
      <c r="BB170" s="58"/>
      <c r="BC170" s="58"/>
      <c r="BD170" s="58"/>
      <c r="BE170" s="58"/>
      <c r="BF170" s="58"/>
      <c r="BG170" s="58"/>
      <c r="BH170" s="58"/>
      <c r="BI170" s="58"/>
      <c r="BJ170" s="58"/>
      <c r="BK170" s="59"/>
      <c r="BL170" s="59"/>
      <c r="BM170" s="59"/>
    </row>
    <row r="171" spans="1:65" ht="90">
      <c r="A171" s="58" t="s">
        <v>523</v>
      </c>
      <c r="B171" s="58" t="s">
        <v>163</v>
      </c>
      <c r="C171" s="59"/>
      <c r="D171" s="58" t="s">
        <v>67</v>
      </c>
      <c r="E171" s="58" t="s">
        <v>68</v>
      </c>
      <c r="F171" s="58" t="s">
        <v>69</v>
      </c>
      <c r="G171" s="58" t="s">
        <v>524</v>
      </c>
      <c r="H171" s="58">
        <v>1341</v>
      </c>
      <c r="I171" s="58" t="s">
        <v>525</v>
      </c>
      <c r="J171" s="58" t="s">
        <v>525</v>
      </c>
      <c r="K171" s="58" t="s">
        <v>523</v>
      </c>
      <c r="L171" s="58" t="s">
        <v>72</v>
      </c>
      <c r="M171" s="58" t="s">
        <v>73</v>
      </c>
      <c r="N171" s="58" t="s">
        <v>473</v>
      </c>
      <c r="O171" s="58" t="s">
        <v>84</v>
      </c>
      <c r="P171" s="58" t="s">
        <v>76</v>
      </c>
      <c r="Q171" s="58">
        <v>0</v>
      </c>
      <c r="R171" s="59"/>
      <c r="S171" s="58" t="s">
        <v>526</v>
      </c>
      <c r="T171" s="58" t="s">
        <v>79</v>
      </c>
      <c r="U171" s="58" t="s">
        <v>80</v>
      </c>
      <c r="V171" s="58" t="s">
        <v>82</v>
      </c>
      <c r="W171" s="58" t="s">
        <v>81</v>
      </c>
      <c r="X171" s="58" t="s">
        <v>82</v>
      </c>
      <c r="Y171" s="58" t="s">
        <v>83</v>
      </c>
      <c r="Z171" s="58">
        <v>250</v>
      </c>
      <c r="AA171" s="58">
        <v>1000</v>
      </c>
      <c r="AB171" s="58" t="s">
        <v>69</v>
      </c>
      <c r="AC171" s="58" t="s">
        <v>84</v>
      </c>
      <c r="AD171" s="58" t="s">
        <v>76</v>
      </c>
      <c r="AE171" s="58" t="s">
        <v>85</v>
      </c>
      <c r="AF171" s="58">
        <v>3</v>
      </c>
      <c r="AG171" s="59"/>
      <c r="AH171" s="58" t="s">
        <v>107</v>
      </c>
      <c r="AI171" s="58" t="s">
        <v>80</v>
      </c>
      <c r="AJ171" s="58" t="s">
        <v>81</v>
      </c>
      <c r="AK171" s="58" t="s">
        <v>82</v>
      </c>
      <c r="AL171" s="58" t="s">
        <v>82</v>
      </c>
      <c r="AM171" s="58" t="s">
        <v>527</v>
      </c>
      <c r="AN171" s="58" t="s">
        <v>69</v>
      </c>
      <c r="AO171" s="58" t="s">
        <v>84</v>
      </c>
      <c r="AP171" s="58" t="s">
        <v>109</v>
      </c>
      <c r="AQ171" s="58" t="s">
        <v>528</v>
      </c>
      <c r="AR171" s="58" t="s">
        <v>76</v>
      </c>
      <c r="AS171" s="58">
        <v>0</v>
      </c>
      <c r="AT171" s="58" t="s">
        <v>384</v>
      </c>
      <c r="AU171" s="58" t="s">
        <v>82</v>
      </c>
      <c r="AV171" s="58" t="s">
        <v>81</v>
      </c>
      <c r="AW171" s="58" t="s">
        <v>82</v>
      </c>
      <c r="AX171" s="3" t="s">
        <v>529</v>
      </c>
      <c r="AY171" s="59"/>
      <c r="AZ171" s="58" t="s">
        <v>97</v>
      </c>
      <c r="BA171" s="59"/>
      <c r="BB171" s="58" t="s">
        <v>123</v>
      </c>
      <c r="BC171" s="58" t="s">
        <v>124</v>
      </c>
      <c r="BD171" s="58" t="s">
        <v>123</v>
      </c>
      <c r="BE171" s="58" t="s">
        <v>124</v>
      </c>
      <c r="BF171" s="58" t="s">
        <v>123</v>
      </c>
      <c r="BG171" s="58" t="s">
        <v>124</v>
      </c>
      <c r="BH171" s="58" t="s">
        <v>123</v>
      </c>
      <c r="BI171" s="58" t="s">
        <v>125</v>
      </c>
      <c r="BJ171" s="58" t="s">
        <v>83</v>
      </c>
      <c r="BK171" s="59"/>
      <c r="BL171" s="59"/>
      <c r="BM171" s="59"/>
    </row>
    <row r="172" spans="1:65" ht="166.5">
      <c r="A172" s="58"/>
      <c r="B172" s="58"/>
      <c r="C172" s="59"/>
      <c r="D172" s="58"/>
      <c r="E172" s="58"/>
      <c r="F172" s="58"/>
      <c r="G172" s="58"/>
      <c r="H172" s="58"/>
      <c r="I172" s="58"/>
      <c r="J172" s="58"/>
      <c r="K172" s="58"/>
      <c r="L172" s="58"/>
      <c r="M172" s="58"/>
      <c r="N172" s="58"/>
      <c r="O172" s="58"/>
      <c r="P172" s="58"/>
      <c r="Q172" s="58"/>
      <c r="R172" s="59"/>
      <c r="S172" s="58"/>
      <c r="T172" s="58"/>
      <c r="U172" s="58"/>
      <c r="V172" s="58"/>
      <c r="W172" s="58"/>
      <c r="X172" s="58"/>
      <c r="Y172" s="58"/>
      <c r="Z172" s="58"/>
      <c r="AA172" s="58"/>
      <c r="AB172" s="58"/>
      <c r="AC172" s="58"/>
      <c r="AD172" s="58"/>
      <c r="AE172" s="58"/>
      <c r="AF172" s="58"/>
      <c r="AG172" s="59"/>
      <c r="AH172" s="58"/>
      <c r="AI172" s="58"/>
      <c r="AJ172" s="58"/>
      <c r="AK172" s="58"/>
      <c r="AL172" s="58"/>
      <c r="AM172" s="58"/>
      <c r="AN172" s="58"/>
      <c r="AO172" s="58"/>
      <c r="AP172" s="58"/>
      <c r="AQ172" s="58"/>
      <c r="AR172" s="58"/>
      <c r="AS172" s="58"/>
      <c r="AT172" s="58"/>
      <c r="AU172" s="58"/>
      <c r="AV172" s="58"/>
      <c r="AW172" s="58"/>
      <c r="AX172" s="3" t="s">
        <v>530</v>
      </c>
      <c r="AY172" s="59"/>
      <c r="AZ172" s="58"/>
      <c r="BA172" s="59"/>
      <c r="BB172" s="58"/>
      <c r="BC172" s="58"/>
      <c r="BD172" s="58"/>
      <c r="BE172" s="58"/>
      <c r="BF172" s="58"/>
      <c r="BG172" s="58"/>
      <c r="BH172" s="58"/>
      <c r="BI172" s="58"/>
      <c r="BJ172" s="58"/>
      <c r="BK172" s="59"/>
      <c r="BL172" s="59"/>
      <c r="BM172" s="59"/>
    </row>
    <row r="173" spans="1:65" ht="204.75">
      <c r="A173" s="58"/>
      <c r="B173" s="58"/>
      <c r="C173" s="59"/>
      <c r="D173" s="58"/>
      <c r="E173" s="58"/>
      <c r="F173" s="58"/>
      <c r="G173" s="58"/>
      <c r="H173" s="58"/>
      <c r="I173" s="58"/>
      <c r="J173" s="58"/>
      <c r="K173" s="58"/>
      <c r="L173" s="58"/>
      <c r="M173" s="58"/>
      <c r="N173" s="58"/>
      <c r="O173" s="58"/>
      <c r="P173" s="58"/>
      <c r="Q173" s="58"/>
      <c r="R173" s="59"/>
      <c r="S173" s="58"/>
      <c r="T173" s="58"/>
      <c r="U173" s="58"/>
      <c r="V173" s="58"/>
      <c r="W173" s="58"/>
      <c r="X173" s="58"/>
      <c r="Y173" s="58"/>
      <c r="Z173" s="58"/>
      <c r="AA173" s="58"/>
      <c r="AB173" s="58"/>
      <c r="AC173" s="58"/>
      <c r="AD173" s="58"/>
      <c r="AE173" s="58"/>
      <c r="AF173" s="58"/>
      <c r="AG173" s="59"/>
      <c r="AH173" s="58"/>
      <c r="AI173" s="58"/>
      <c r="AJ173" s="58"/>
      <c r="AK173" s="58"/>
      <c r="AL173" s="58"/>
      <c r="AM173" s="58"/>
      <c r="AN173" s="58"/>
      <c r="AO173" s="58"/>
      <c r="AP173" s="58"/>
      <c r="AQ173" s="58"/>
      <c r="AR173" s="58"/>
      <c r="AS173" s="58"/>
      <c r="AT173" s="58"/>
      <c r="AU173" s="58"/>
      <c r="AV173" s="58"/>
      <c r="AW173" s="58"/>
      <c r="AX173" s="3" t="s">
        <v>531</v>
      </c>
      <c r="AY173" s="59"/>
      <c r="AZ173" s="58"/>
      <c r="BA173" s="59"/>
      <c r="BB173" s="58"/>
      <c r="BC173" s="58"/>
      <c r="BD173" s="58"/>
      <c r="BE173" s="58"/>
      <c r="BF173" s="58"/>
      <c r="BG173" s="58"/>
      <c r="BH173" s="58"/>
      <c r="BI173" s="58"/>
      <c r="BJ173" s="58"/>
      <c r="BK173" s="59"/>
      <c r="BL173" s="59"/>
      <c r="BM173" s="59"/>
    </row>
    <row r="174" spans="1:65" ht="115.5">
      <c r="A174" s="58"/>
      <c r="B174" s="58"/>
      <c r="C174" s="59"/>
      <c r="D174" s="58"/>
      <c r="E174" s="58"/>
      <c r="F174" s="58"/>
      <c r="G174" s="58"/>
      <c r="H174" s="58"/>
      <c r="I174" s="58"/>
      <c r="J174" s="58"/>
      <c r="K174" s="58"/>
      <c r="L174" s="58"/>
      <c r="M174" s="58"/>
      <c r="N174" s="58"/>
      <c r="O174" s="58"/>
      <c r="P174" s="58"/>
      <c r="Q174" s="58"/>
      <c r="R174" s="59"/>
      <c r="S174" s="58"/>
      <c r="T174" s="58"/>
      <c r="U174" s="58"/>
      <c r="V174" s="58"/>
      <c r="W174" s="58"/>
      <c r="X174" s="58"/>
      <c r="Y174" s="58"/>
      <c r="Z174" s="58"/>
      <c r="AA174" s="58"/>
      <c r="AB174" s="58"/>
      <c r="AC174" s="58"/>
      <c r="AD174" s="58"/>
      <c r="AE174" s="58"/>
      <c r="AF174" s="58"/>
      <c r="AG174" s="59"/>
      <c r="AH174" s="58"/>
      <c r="AI174" s="58"/>
      <c r="AJ174" s="58"/>
      <c r="AK174" s="58"/>
      <c r="AL174" s="58"/>
      <c r="AM174" s="58"/>
      <c r="AN174" s="58"/>
      <c r="AO174" s="58"/>
      <c r="AP174" s="58"/>
      <c r="AQ174" s="58"/>
      <c r="AR174" s="58"/>
      <c r="AS174" s="58"/>
      <c r="AT174" s="58"/>
      <c r="AU174" s="58"/>
      <c r="AV174" s="58"/>
      <c r="AW174" s="58"/>
      <c r="AX174" s="3" t="s">
        <v>511</v>
      </c>
      <c r="AY174" s="59"/>
      <c r="AZ174" s="58"/>
      <c r="BA174" s="59"/>
      <c r="BB174" s="58"/>
      <c r="BC174" s="58"/>
      <c r="BD174" s="58"/>
      <c r="BE174" s="58"/>
      <c r="BF174" s="58"/>
      <c r="BG174" s="58"/>
      <c r="BH174" s="58"/>
      <c r="BI174" s="58"/>
      <c r="BJ174" s="58"/>
      <c r="BK174" s="59"/>
      <c r="BL174" s="59"/>
      <c r="BM174" s="59"/>
    </row>
    <row r="175" spans="1:65" ht="77.25">
      <c r="A175" s="58" t="s">
        <v>532</v>
      </c>
      <c r="B175" s="58" t="s">
        <v>127</v>
      </c>
      <c r="C175" s="59"/>
      <c r="D175" s="58" t="s">
        <v>67</v>
      </c>
      <c r="E175" s="58" t="s">
        <v>68</v>
      </c>
      <c r="F175" s="58" t="s">
        <v>69</v>
      </c>
      <c r="G175" s="58" t="s">
        <v>533</v>
      </c>
      <c r="H175" s="58">
        <v>1214</v>
      </c>
      <c r="I175" s="58" t="s">
        <v>534</v>
      </c>
      <c r="J175" s="58" t="s">
        <v>534</v>
      </c>
      <c r="K175" s="58" t="s">
        <v>532</v>
      </c>
      <c r="L175" s="58" t="s">
        <v>131</v>
      </c>
      <c r="M175" s="58" t="s">
        <v>73</v>
      </c>
      <c r="N175" s="58" t="s">
        <v>535</v>
      </c>
      <c r="O175" s="58" t="s">
        <v>84</v>
      </c>
      <c r="P175" s="58" t="s">
        <v>76</v>
      </c>
      <c r="Q175" s="58">
        <v>0</v>
      </c>
      <c r="R175" s="59"/>
      <c r="S175" s="58" t="s">
        <v>536</v>
      </c>
      <c r="T175" s="58" t="s">
        <v>79</v>
      </c>
      <c r="U175" s="58" t="s">
        <v>80</v>
      </c>
      <c r="V175" s="58" t="s">
        <v>82</v>
      </c>
      <c r="W175" s="58" t="s">
        <v>81</v>
      </c>
      <c r="X175" s="58" t="s">
        <v>82</v>
      </c>
      <c r="Y175" s="58" t="s">
        <v>83</v>
      </c>
      <c r="Z175" s="58">
        <v>200000</v>
      </c>
      <c r="AA175" s="58">
        <v>2000000</v>
      </c>
      <c r="AB175" s="58" t="s">
        <v>69</v>
      </c>
      <c r="AC175" s="58" t="s">
        <v>84</v>
      </c>
      <c r="AD175" s="58" t="s">
        <v>76</v>
      </c>
      <c r="AE175" s="58">
        <v>0</v>
      </c>
      <c r="AF175" s="58">
        <v>3</v>
      </c>
      <c r="AG175" s="59"/>
      <c r="AH175" s="58" t="s">
        <v>79</v>
      </c>
      <c r="AI175" s="58" t="s">
        <v>80</v>
      </c>
      <c r="AJ175" s="58" t="s">
        <v>82</v>
      </c>
      <c r="AK175" s="58" t="s">
        <v>82</v>
      </c>
      <c r="AL175" s="58" t="s">
        <v>81</v>
      </c>
      <c r="AM175" s="58" t="s">
        <v>537</v>
      </c>
      <c r="AN175" s="58" t="s">
        <v>69</v>
      </c>
      <c r="AO175" s="58" t="s">
        <v>75</v>
      </c>
      <c r="AP175" s="58" t="s">
        <v>135</v>
      </c>
      <c r="AQ175" s="58" t="s">
        <v>538</v>
      </c>
      <c r="AR175" s="58" t="s">
        <v>76</v>
      </c>
      <c r="AS175" s="58">
        <v>0</v>
      </c>
      <c r="AT175" s="58" t="s">
        <v>539</v>
      </c>
      <c r="AU175" s="58" t="s">
        <v>82</v>
      </c>
      <c r="AV175" s="58" t="s">
        <v>81</v>
      </c>
      <c r="AW175" s="58" t="s">
        <v>82</v>
      </c>
      <c r="AX175" s="3" t="s">
        <v>540</v>
      </c>
      <c r="AY175" s="59"/>
      <c r="AZ175" s="58" t="s">
        <v>97</v>
      </c>
      <c r="BA175" s="59"/>
      <c r="BB175" s="58" t="s">
        <v>97</v>
      </c>
      <c r="BC175" s="59"/>
      <c r="BD175" s="58" t="s">
        <v>97</v>
      </c>
      <c r="BE175" s="59"/>
      <c r="BF175" s="58" t="s">
        <v>97</v>
      </c>
      <c r="BG175" s="59"/>
      <c r="BH175" s="58" t="s">
        <v>97</v>
      </c>
      <c r="BI175" s="59"/>
      <c r="BJ175" s="58" t="s">
        <v>83</v>
      </c>
      <c r="BK175" s="59"/>
      <c r="BL175" s="59"/>
      <c r="BM175" s="59"/>
    </row>
    <row r="176" spans="1:65" ht="77.25">
      <c r="A176" s="58"/>
      <c r="B176" s="58"/>
      <c r="C176" s="59"/>
      <c r="D176" s="58"/>
      <c r="E176" s="58"/>
      <c r="F176" s="58"/>
      <c r="G176" s="58"/>
      <c r="H176" s="58"/>
      <c r="I176" s="58"/>
      <c r="J176" s="58"/>
      <c r="K176" s="58"/>
      <c r="L176" s="58"/>
      <c r="M176" s="58"/>
      <c r="N176" s="58"/>
      <c r="O176" s="58"/>
      <c r="P176" s="58"/>
      <c r="Q176" s="58"/>
      <c r="R176" s="59"/>
      <c r="S176" s="58"/>
      <c r="T176" s="58"/>
      <c r="U176" s="58"/>
      <c r="V176" s="58"/>
      <c r="W176" s="58"/>
      <c r="X176" s="58"/>
      <c r="Y176" s="58"/>
      <c r="Z176" s="58"/>
      <c r="AA176" s="58"/>
      <c r="AB176" s="58"/>
      <c r="AC176" s="58"/>
      <c r="AD176" s="58"/>
      <c r="AE176" s="58"/>
      <c r="AF176" s="58"/>
      <c r="AG176" s="59"/>
      <c r="AH176" s="58"/>
      <c r="AI176" s="58"/>
      <c r="AJ176" s="58"/>
      <c r="AK176" s="58"/>
      <c r="AL176" s="58"/>
      <c r="AM176" s="58"/>
      <c r="AN176" s="58"/>
      <c r="AO176" s="58"/>
      <c r="AP176" s="58"/>
      <c r="AQ176" s="58"/>
      <c r="AR176" s="58"/>
      <c r="AS176" s="58"/>
      <c r="AT176" s="58"/>
      <c r="AU176" s="58"/>
      <c r="AV176" s="58"/>
      <c r="AW176" s="58"/>
      <c r="AX176" s="3" t="s">
        <v>541</v>
      </c>
      <c r="AY176" s="59"/>
      <c r="AZ176" s="58"/>
      <c r="BA176" s="59"/>
      <c r="BB176" s="58"/>
      <c r="BC176" s="59"/>
      <c r="BD176" s="58"/>
      <c r="BE176" s="59"/>
      <c r="BF176" s="58"/>
      <c r="BG176" s="59"/>
      <c r="BH176" s="58"/>
      <c r="BI176" s="59"/>
      <c r="BJ176" s="58"/>
      <c r="BK176" s="59"/>
      <c r="BL176" s="59"/>
      <c r="BM176" s="59"/>
    </row>
    <row r="177" spans="1:65" ht="51.75">
      <c r="A177" s="58"/>
      <c r="B177" s="58"/>
      <c r="C177" s="59"/>
      <c r="D177" s="58"/>
      <c r="E177" s="58"/>
      <c r="F177" s="58"/>
      <c r="G177" s="58"/>
      <c r="H177" s="58"/>
      <c r="I177" s="58"/>
      <c r="J177" s="58"/>
      <c r="K177" s="58"/>
      <c r="L177" s="58"/>
      <c r="M177" s="58"/>
      <c r="N177" s="58"/>
      <c r="O177" s="58"/>
      <c r="P177" s="58"/>
      <c r="Q177" s="58"/>
      <c r="R177" s="59"/>
      <c r="S177" s="58"/>
      <c r="T177" s="58"/>
      <c r="U177" s="58"/>
      <c r="V177" s="58"/>
      <c r="W177" s="58"/>
      <c r="X177" s="58"/>
      <c r="Y177" s="58"/>
      <c r="Z177" s="58"/>
      <c r="AA177" s="58"/>
      <c r="AB177" s="58"/>
      <c r="AC177" s="58"/>
      <c r="AD177" s="58"/>
      <c r="AE177" s="58"/>
      <c r="AF177" s="58"/>
      <c r="AG177" s="59"/>
      <c r="AH177" s="58"/>
      <c r="AI177" s="58"/>
      <c r="AJ177" s="58"/>
      <c r="AK177" s="58"/>
      <c r="AL177" s="58"/>
      <c r="AM177" s="58"/>
      <c r="AN177" s="58"/>
      <c r="AO177" s="58"/>
      <c r="AP177" s="58"/>
      <c r="AQ177" s="58"/>
      <c r="AR177" s="58"/>
      <c r="AS177" s="58"/>
      <c r="AT177" s="58"/>
      <c r="AU177" s="58"/>
      <c r="AV177" s="58"/>
      <c r="AW177" s="58"/>
      <c r="AX177" s="3" t="s">
        <v>542</v>
      </c>
      <c r="AY177" s="59"/>
      <c r="AZ177" s="58"/>
      <c r="BA177" s="59"/>
      <c r="BB177" s="58"/>
      <c r="BC177" s="59"/>
      <c r="BD177" s="58"/>
      <c r="BE177" s="59"/>
      <c r="BF177" s="58"/>
      <c r="BG177" s="59"/>
      <c r="BH177" s="58"/>
      <c r="BI177" s="59"/>
      <c r="BJ177" s="58"/>
      <c r="BK177" s="59"/>
      <c r="BL177" s="59"/>
      <c r="BM177" s="59"/>
    </row>
    <row r="178" spans="1:65" ht="217.5">
      <c r="A178" s="58" t="s">
        <v>543</v>
      </c>
      <c r="B178" s="58" t="s">
        <v>66</v>
      </c>
      <c r="C178" s="59"/>
      <c r="D178" s="58" t="s">
        <v>67</v>
      </c>
      <c r="E178" s="58" t="s">
        <v>68</v>
      </c>
      <c r="F178" s="58" t="s">
        <v>69</v>
      </c>
      <c r="G178" s="58" t="s">
        <v>544</v>
      </c>
      <c r="H178" s="58">
        <v>1321</v>
      </c>
      <c r="I178" s="58" t="s">
        <v>545</v>
      </c>
      <c r="J178" s="58" t="s">
        <v>545</v>
      </c>
      <c r="K178" s="58" t="s">
        <v>543</v>
      </c>
      <c r="L178" s="58" t="s">
        <v>72</v>
      </c>
      <c r="M178" s="58" t="s">
        <v>73</v>
      </c>
      <c r="N178" s="58" t="s">
        <v>546</v>
      </c>
      <c r="O178" s="58" t="s">
        <v>84</v>
      </c>
      <c r="P178" s="58" t="s">
        <v>76</v>
      </c>
      <c r="Q178" s="58">
        <v>0</v>
      </c>
      <c r="R178" s="59"/>
      <c r="S178" s="58" t="s">
        <v>547</v>
      </c>
      <c r="T178" s="58" t="s">
        <v>107</v>
      </c>
      <c r="U178" s="58" t="s">
        <v>80</v>
      </c>
      <c r="V178" s="58" t="s">
        <v>82</v>
      </c>
      <c r="W178" s="58" t="s">
        <v>81</v>
      </c>
      <c r="X178" s="58" t="s">
        <v>81</v>
      </c>
      <c r="Y178" s="58" t="s">
        <v>83</v>
      </c>
      <c r="Z178" s="58">
        <v>500</v>
      </c>
      <c r="AA178" s="58">
        <v>900</v>
      </c>
      <c r="AB178" s="58" t="s">
        <v>69</v>
      </c>
      <c r="AC178" s="58" t="s">
        <v>75</v>
      </c>
      <c r="AD178" s="58" t="s">
        <v>76</v>
      </c>
      <c r="AE178" s="58" t="s">
        <v>85</v>
      </c>
      <c r="AF178" s="58">
        <v>3</v>
      </c>
      <c r="AG178" s="59"/>
      <c r="AH178" s="58" t="s">
        <v>107</v>
      </c>
      <c r="AI178" s="58" t="s">
        <v>80</v>
      </c>
      <c r="AJ178" s="58" t="s">
        <v>81</v>
      </c>
      <c r="AK178" s="58" t="s">
        <v>82</v>
      </c>
      <c r="AL178" s="58" t="s">
        <v>82</v>
      </c>
      <c r="AM178" s="58" t="s">
        <v>548</v>
      </c>
      <c r="AN178" s="58" t="s">
        <v>69</v>
      </c>
      <c r="AO178" s="58" t="s">
        <v>75</v>
      </c>
      <c r="AP178" s="58" t="s">
        <v>109</v>
      </c>
      <c r="AQ178" s="58" t="s">
        <v>549</v>
      </c>
      <c r="AR178" s="58" t="s">
        <v>76</v>
      </c>
      <c r="AS178" s="58">
        <v>0</v>
      </c>
      <c r="AT178" s="58" t="s">
        <v>550</v>
      </c>
      <c r="AU178" s="58" t="s">
        <v>82</v>
      </c>
      <c r="AV178" s="58" t="s">
        <v>82</v>
      </c>
      <c r="AW178" s="58" t="s">
        <v>81</v>
      </c>
      <c r="AX178" s="3" t="s">
        <v>551</v>
      </c>
      <c r="AY178" s="59"/>
      <c r="AZ178" s="58" t="s">
        <v>123</v>
      </c>
      <c r="BA178" s="58" t="e">
        <f xml:space="preserve"> (stable)</f>
        <v>#NAME?</v>
      </c>
      <c r="BB178" s="58" t="s">
        <v>123</v>
      </c>
      <c r="BC178" s="58" t="s">
        <v>124</v>
      </c>
      <c r="BD178" s="58" t="s">
        <v>123</v>
      </c>
      <c r="BE178" s="58" t="e">
        <f xml:space="preserve"> (stable)</f>
        <v>#NAME?</v>
      </c>
      <c r="BF178" s="58" t="s">
        <v>123</v>
      </c>
      <c r="BG178" s="58" t="e">
        <f xml:space="preserve"> (stable)</f>
        <v>#NAME?</v>
      </c>
      <c r="BH178" s="58" t="s">
        <v>123</v>
      </c>
      <c r="BI178" s="58" t="s">
        <v>125</v>
      </c>
      <c r="BJ178" s="58" t="s">
        <v>83</v>
      </c>
      <c r="BK178" s="58">
        <v>500</v>
      </c>
      <c r="BL178" s="58">
        <v>900</v>
      </c>
      <c r="BM178" s="58" t="s">
        <v>84</v>
      </c>
    </row>
    <row r="179" spans="1:65" ht="332.25">
      <c r="A179" s="58"/>
      <c r="B179" s="58"/>
      <c r="C179" s="59"/>
      <c r="D179" s="58"/>
      <c r="E179" s="58"/>
      <c r="F179" s="58"/>
      <c r="G179" s="58"/>
      <c r="H179" s="58"/>
      <c r="I179" s="58"/>
      <c r="J179" s="58"/>
      <c r="K179" s="58"/>
      <c r="L179" s="58"/>
      <c r="M179" s="58"/>
      <c r="N179" s="58"/>
      <c r="O179" s="58"/>
      <c r="P179" s="58"/>
      <c r="Q179" s="58"/>
      <c r="R179" s="59"/>
      <c r="S179" s="58"/>
      <c r="T179" s="58"/>
      <c r="U179" s="58"/>
      <c r="V179" s="58"/>
      <c r="W179" s="58"/>
      <c r="X179" s="58"/>
      <c r="Y179" s="58"/>
      <c r="Z179" s="58"/>
      <c r="AA179" s="58"/>
      <c r="AB179" s="58"/>
      <c r="AC179" s="58"/>
      <c r="AD179" s="58"/>
      <c r="AE179" s="58"/>
      <c r="AF179" s="58"/>
      <c r="AG179" s="59"/>
      <c r="AH179" s="58"/>
      <c r="AI179" s="58"/>
      <c r="AJ179" s="58"/>
      <c r="AK179" s="58"/>
      <c r="AL179" s="58"/>
      <c r="AM179" s="58"/>
      <c r="AN179" s="58"/>
      <c r="AO179" s="58"/>
      <c r="AP179" s="58"/>
      <c r="AQ179" s="58"/>
      <c r="AR179" s="58"/>
      <c r="AS179" s="58"/>
      <c r="AT179" s="58"/>
      <c r="AU179" s="58"/>
      <c r="AV179" s="58"/>
      <c r="AW179" s="58"/>
      <c r="AX179" s="3" t="s">
        <v>552</v>
      </c>
      <c r="AY179" s="59"/>
      <c r="AZ179" s="58"/>
      <c r="BA179" s="58"/>
      <c r="BB179" s="58"/>
      <c r="BC179" s="58"/>
      <c r="BD179" s="58"/>
      <c r="BE179" s="58"/>
      <c r="BF179" s="58"/>
      <c r="BG179" s="58"/>
      <c r="BH179" s="58"/>
      <c r="BI179" s="58"/>
      <c r="BJ179" s="58"/>
      <c r="BK179" s="58"/>
      <c r="BL179" s="58"/>
      <c r="BM179" s="58"/>
    </row>
    <row r="180" spans="1:65" ht="64.5">
      <c r="A180" s="58"/>
      <c r="B180" s="58"/>
      <c r="C180" s="59"/>
      <c r="D180" s="58"/>
      <c r="E180" s="58"/>
      <c r="F180" s="58"/>
      <c r="G180" s="58"/>
      <c r="H180" s="58"/>
      <c r="I180" s="58"/>
      <c r="J180" s="58"/>
      <c r="K180" s="58"/>
      <c r="L180" s="58"/>
      <c r="M180" s="58"/>
      <c r="N180" s="58"/>
      <c r="O180" s="58"/>
      <c r="P180" s="58"/>
      <c r="Q180" s="58"/>
      <c r="R180" s="59"/>
      <c r="S180" s="58"/>
      <c r="T180" s="58"/>
      <c r="U180" s="58"/>
      <c r="V180" s="58"/>
      <c r="W180" s="58"/>
      <c r="X180" s="58"/>
      <c r="Y180" s="58"/>
      <c r="Z180" s="58"/>
      <c r="AA180" s="58"/>
      <c r="AB180" s="58"/>
      <c r="AC180" s="58"/>
      <c r="AD180" s="58"/>
      <c r="AE180" s="58"/>
      <c r="AF180" s="58"/>
      <c r="AG180" s="59"/>
      <c r="AH180" s="58"/>
      <c r="AI180" s="58"/>
      <c r="AJ180" s="58"/>
      <c r="AK180" s="58"/>
      <c r="AL180" s="58"/>
      <c r="AM180" s="58"/>
      <c r="AN180" s="58"/>
      <c r="AO180" s="58"/>
      <c r="AP180" s="58"/>
      <c r="AQ180" s="58"/>
      <c r="AR180" s="58"/>
      <c r="AS180" s="58"/>
      <c r="AT180" s="58"/>
      <c r="AU180" s="58"/>
      <c r="AV180" s="58"/>
      <c r="AW180" s="58"/>
      <c r="AX180" s="3" t="s">
        <v>553</v>
      </c>
      <c r="AY180" s="59"/>
      <c r="AZ180" s="58"/>
      <c r="BA180" s="58"/>
      <c r="BB180" s="58"/>
      <c r="BC180" s="58"/>
      <c r="BD180" s="58"/>
      <c r="BE180" s="58"/>
      <c r="BF180" s="58"/>
      <c r="BG180" s="58"/>
      <c r="BH180" s="58"/>
      <c r="BI180" s="58"/>
      <c r="BJ180" s="58"/>
      <c r="BK180" s="58"/>
      <c r="BL180" s="58"/>
      <c r="BM180" s="58"/>
    </row>
    <row r="181" spans="1:65" ht="230.25">
      <c r="A181" s="58"/>
      <c r="B181" s="58"/>
      <c r="C181" s="59"/>
      <c r="D181" s="58"/>
      <c r="E181" s="58"/>
      <c r="F181" s="58"/>
      <c r="G181" s="58"/>
      <c r="H181" s="58"/>
      <c r="I181" s="58"/>
      <c r="J181" s="58"/>
      <c r="K181" s="58"/>
      <c r="L181" s="58"/>
      <c r="M181" s="58"/>
      <c r="N181" s="58"/>
      <c r="O181" s="58"/>
      <c r="P181" s="58"/>
      <c r="Q181" s="58"/>
      <c r="R181" s="59"/>
      <c r="S181" s="58"/>
      <c r="T181" s="58"/>
      <c r="U181" s="58"/>
      <c r="V181" s="58"/>
      <c r="W181" s="58"/>
      <c r="X181" s="58"/>
      <c r="Y181" s="58"/>
      <c r="Z181" s="58"/>
      <c r="AA181" s="58"/>
      <c r="AB181" s="58"/>
      <c r="AC181" s="58"/>
      <c r="AD181" s="58"/>
      <c r="AE181" s="58"/>
      <c r="AF181" s="58"/>
      <c r="AG181" s="59"/>
      <c r="AH181" s="58"/>
      <c r="AI181" s="58"/>
      <c r="AJ181" s="58"/>
      <c r="AK181" s="58"/>
      <c r="AL181" s="58"/>
      <c r="AM181" s="58"/>
      <c r="AN181" s="58"/>
      <c r="AO181" s="58"/>
      <c r="AP181" s="58"/>
      <c r="AQ181" s="58"/>
      <c r="AR181" s="58"/>
      <c r="AS181" s="58"/>
      <c r="AT181" s="58"/>
      <c r="AU181" s="58"/>
      <c r="AV181" s="58"/>
      <c r="AW181" s="58"/>
      <c r="AX181" s="3" t="s">
        <v>554</v>
      </c>
      <c r="AY181" s="59"/>
      <c r="AZ181" s="58"/>
      <c r="BA181" s="58"/>
      <c r="BB181" s="58"/>
      <c r="BC181" s="58"/>
      <c r="BD181" s="58"/>
      <c r="BE181" s="58"/>
      <c r="BF181" s="58"/>
      <c r="BG181" s="58"/>
      <c r="BH181" s="58"/>
      <c r="BI181" s="58"/>
      <c r="BJ181" s="58"/>
      <c r="BK181" s="58"/>
      <c r="BL181" s="58"/>
      <c r="BM181" s="58"/>
    </row>
    <row r="182" spans="1:65">
      <c r="A182" s="58"/>
      <c r="B182" s="58"/>
      <c r="C182" s="59"/>
      <c r="D182" s="58"/>
      <c r="E182" s="58"/>
      <c r="F182" s="58"/>
      <c r="G182" s="58"/>
      <c r="H182" s="58"/>
      <c r="I182" s="58"/>
      <c r="J182" s="58"/>
      <c r="K182" s="58"/>
      <c r="L182" s="58"/>
      <c r="M182" s="58"/>
      <c r="N182" s="58"/>
      <c r="O182" s="58"/>
      <c r="P182" s="58"/>
      <c r="Q182" s="58"/>
      <c r="R182" s="59"/>
      <c r="S182" s="58"/>
      <c r="T182" s="58"/>
      <c r="U182" s="58"/>
      <c r="V182" s="58"/>
      <c r="W182" s="58"/>
      <c r="X182" s="58"/>
      <c r="Y182" s="58"/>
      <c r="Z182" s="58"/>
      <c r="AA182" s="58"/>
      <c r="AB182" s="58"/>
      <c r="AC182" s="58"/>
      <c r="AD182" s="58"/>
      <c r="AE182" s="58"/>
      <c r="AF182" s="58"/>
      <c r="AG182" s="59"/>
      <c r="AH182" s="58"/>
      <c r="AI182" s="58"/>
      <c r="AJ182" s="58"/>
      <c r="AK182" s="58"/>
      <c r="AL182" s="58"/>
      <c r="AM182" s="58"/>
      <c r="AN182" s="58"/>
      <c r="AO182" s="58"/>
      <c r="AP182" s="58"/>
      <c r="AQ182" s="58"/>
      <c r="AR182" s="58"/>
      <c r="AS182" s="58"/>
      <c r="AT182" s="58"/>
      <c r="AU182" s="58"/>
      <c r="AV182" s="58"/>
      <c r="AW182" s="58"/>
      <c r="AX182" s="3"/>
      <c r="AY182" s="59"/>
      <c r="AZ182" s="58"/>
      <c r="BA182" s="58"/>
      <c r="BB182" s="58"/>
      <c r="BC182" s="58"/>
      <c r="BD182" s="58"/>
      <c r="BE182" s="58"/>
      <c r="BF182" s="58"/>
      <c r="BG182" s="58"/>
      <c r="BH182" s="58"/>
      <c r="BI182" s="58"/>
      <c r="BJ182" s="58"/>
      <c r="BK182" s="58"/>
      <c r="BL182" s="58"/>
      <c r="BM182" s="58"/>
    </row>
    <row r="183" spans="1:65" ht="90">
      <c r="A183" s="58" t="s">
        <v>555</v>
      </c>
      <c r="B183" s="58" t="s">
        <v>127</v>
      </c>
      <c r="C183" s="59"/>
      <c r="D183" s="58" t="s">
        <v>67</v>
      </c>
      <c r="E183" s="58" t="s">
        <v>68</v>
      </c>
      <c r="F183" s="58" t="s">
        <v>69</v>
      </c>
      <c r="G183" s="58" t="s">
        <v>556</v>
      </c>
      <c r="H183" s="58">
        <v>1166</v>
      </c>
      <c r="I183" s="58" t="s">
        <v>557</v>
      </c>
      <c r="J183" s="58" t="s">
        <v>557</v>
      </c>
      <c r="K183" s="58" t="s">
        <v>555</v>
      </c>
      <c r="L183" s="59"/>
      <c r="M183" s="58" t="s">
        <v>73</v>
      </c>
      <c r="N183" s="58" t="s">
        <v>558</v>
      </c>
      <c r="O183" s="58" t="s">
        <v>84</v>
      </c>
      <c r="P183" s="58" t="s">
        <v>76</v>
      </c>
      <c r="Q183" s="58">
        <v>0</v>
      </c>
      <c r="R183" s="59"/>
      <c r="S183" s="58" t="s">
        <v>559</v>
      </c>
      <c r="T183" s="58" t="s">
        <v>79</v>
      </c>
      <c r="U183" s="58" t="s">
        <v>80</v>
      </c>
      <c r="V183" s="58" t="s">
        <v>82</v>
      </c>
      <c r="W183" s="58" t="s">
        <v>81</v>
      </c>
      <c r="X183" s="58" t="s">
        <v>82</v>
      </c>
      <c r="Y183" s="58" t="s">
        <v>83</v>
      </c>
      <c r="Z183" s="58">
        <v>52000</v>
      </c>
      <c r="AA183" s="58">
        <v>650000</v>
      </c>
      <c r="AB183" s="58" t="s">
        <v>69</v>
      </c>
      <c r="AC183" s="58" t="s">
        <v>84</v>
      </c>
      <c r="AD183" s="58" t="s">
        <v>76</v>
      </c>
      <c r="AE183" s="58" t="s">
        <v>85</v>
      </c>
      <c r="AF183" s="58">
        <v>3</v>
      </c>
      <c r="AG183" s="59"/>
      <c r="AH183" s="58" t="s">
        <v>79</v>
      </c>
      <c r="AI183" s="58" t="s">
        <v>80</v>
      </c>
      <c r="AJ183" s="58" t="s">
        <v>82</v>
      </c>
      <c r="AK183" s="58" t="s">
        <v>82</v>
      </c>
      <c r="AL183" s="58" t="s">
        <v>81</v>
      </c>
      <c r="AM183" s="58" t="s">
        <v>560</v>
      </c>
      <c r="AN183" s="58" t="s">
        <v>69</v>
      </c>
      <c r="AO183" s="58" t="s">
        <v>84</v>
      </c>
      <c r="AP183" s="58" t="s">
        <v>135</v>
      </c>
      <c r="AQ183" s="58" t="s">
        <v>561</v>
      </c>
      <c r="AR183" s="58" t="s">
        <v>76</v>
      </c>
      <c r="AS183" s="58" t="s">
        <v>85</v>
      </c>
      <c r="AT183" s="58" t="s">
        <v>562</v>
      </c>
      <c r="AU183" s="58" t="s">
        <v>81</v>
      </c>
      <c r="AV183" s="58" t="s">
        <v>81</v>
      </c>
      <c r="AW183" s="58" t="s">
        <v>82</v>
      </c>
      <c r="AX183" s="3" t="s">
        <v>563</v>
      </c>
      <c r="AY183" s="59"/>
      <c r="AZ183" s="58" t="s">
        <v>97</v>
      </c>
      <c r="BA183" s="59"/>
      <c r="BB183" s="58" t="s">
        <v>97</v>
      </c>
      <c r="BC183" s="59"/>
      <c r="BD183" s="58" t="s">
        <v>97</v>
      </c>
      <c r="BE183" s="59"/>
      <c r="BF183" s="58" t="s">
        <v>97</v>
      </c>
      <c r="BG183" s="59"/>
      <c r="BH183" s="58" t="s">
        <v>97</v>
      </c>
      <c r="BI183" s="59"/>
      <c r="BJ183" s="58" t="s">
        <v>83</v>
      </c>
      <c r="BK183" s="58">
        <v>20800</v>
      </c>
      <c r="BL183" s="58">
        <v>260000</v>
      </c>
      <c r="BM183" s="58" t="s">
        <v>75</v>
      </c>
    </row>
    <row r="184" spans="1:65" ht="128.25">
      <c r="A184" s="58"/>
      <c r="B184" s="58"/>
      <c r="C184" s="59"/>
      <c r="D184" s="58"/>
      <c r="E184" s="58"/>
      <c r="F184" s="58"/>
      <c r="G184" s="58"/>
      <c r="H184" s="58"/>
      <c r="I184" s="58"/>
      <c r="J184" s="58"/>
      <c r="K184" s="58"/>
      <c r="L184" s="59"/>
      <c r="M184" s="58"/>
      <c r="N184" s="58"/>
      <c r="O184" s="58"/>
      <c r="P184" s="58"/>
      <c r="Q184" s="58"/>
      <c r="R184" s="59"/>
      <c r="S184" s="58"/>
      <c r="T184" s="58"/>
      <c r="U184" s="58"/>
      <c r="V184" s="58"/>
      <c r="W184" s="58"/>
      <c r="X184" s="58"/>
      <c r="Y184" s="58"/>
      <c r="Z184" s="58"/>
      <c r="AA184" s="58"/>
      <c r="AB184" s="58"/>
      <c r="AC184" s="58"/>
      <c r="AD184" s="58"/>
      <c r="AE184" s="58"/>
      <c r="AF184" s="58"/>
      <c r="AG184" s="59"/>
      <c r="AH184" s="58"/>
      <c r="AI184" s="58"/>
      <c r="AJ184" s="58"/>
      <c r="AK184" s="58"/>
      <c r="AL184" s="58"/>
      <c r="AM184" s="58"/>
      <c r="AN184" s="58"/>
      <c r="AO184" s="58"/>
      <c r="AP184" s="58"/>
      <c r="AQ184" s="58"/>
      <c r="AR184" s="58"/>
      <c r="AS184" s="58"/>
      <c r="AT184" s="58"/>
      <c r="AU184" s="58"/>
      <c r="AV184" s="58"/>
      <c r="AW184" s="58"/>
      <c r="AX184" s="3" t="s">
        <v>564</v>
      </c>
      <c r="AY184" s="59"/>
      <c r="AZ184" s="58"/>
      <c r="BA184" s="59"/>
      <c r="BB184" s="58"/>
      <c r="BC184" s="59"/>
      <c r="BD184" s="58"/>
      <c r="BE184" s="59"/>
      <c r="BF184" s="58"/>
      <c r="BG184" s="59"/>
      <c r="BH184" s="58"/>
      <c r="BI184" s="59"/>
      <c r="BJ184" s="58"/>
      <c r="BK184" s="58"/>
      <c r="BL184" s="58"/>
      <c r="BM184" s="58"/>
    </row>
    <row r="185" spans="1:65" ht="77.25">
      <c r="A185" s="58"/>
      <c r="B185" s="58"/>
      <c r="C185" s="59"/>
      <c r="D185" s="58"/>
      <c r="E185" s="58"/>
      <c r="F185" s="58"/>
      <c r="G185" s="58"/>
      <c r="H185" s="58"/>
      <c r="I185" s="58"/>
      <c r="J185" s="58"/>
      <c r="K185" s="58"/>
      <c r="L185" s="59"/>
      <c r="M185" s="58"/>
      <c r="N185" s="58"/>
      <c r="O185" s="58"/>
      <c r="P185" s="58"/>
      <c r="Q185" s="58"/>
      <c r="R185" s="59"/>
      <c r="S185" s="58"/>
      <c r="T185" s="58"/>
      <c r="U185" s="58"/>
      <c r="V185" s="58"/>
      <c r="W185" s="58"/>
      <c r="X185" s="58"/>
      <c r="Y185" s="58"/>
      <c r="Z185" s="58"/>
      <c r="AA185" s="58"/>
      <c r="AB185" s="58"/>
      <c r="AC185" s="58"/>
      <c r="AD185" s="58"/>
      <c r="AE185" s="58"/>
      <c r="AF185" s="58"/>
      <c r="AG185" s="59"/>
      <c r="AH185" s="58"/>
      <c r="AI185" s="58"/>
      <c r="AJ185" s="58"/>
      <c r="AK185" s="58"/>
      <c r="AL185" s="58"/>
      <c r="AM185" s="58"/>
      <c r="AN185" s="58"/>
      <c r="AO185" s="58"/>
      <c r="AP185" s="58"/>
      <c r="AQ185" s="58"/>
      <c r="AR185" s="58"/>
      <c r="AS185" s="58"/>
      <c r="AT185" s="58"/>
      <c r="AU185" s="58"/>
      <c r="AV185" s="58"/>
      <c r="AW185" s="58"/>
      <c r="AX185" s="3" t="s">
        <v>565</v>
      </c>
      <c r="AY185" s="59"/>
      <c r="AZ185" s="58"/>
      <c r="BA185" s="59"/>
      <c r="BB185" s="58"/>
      <c r="BC185" s="59"/>
      <c r="BD185" s="58"/>
      <c r="BE185" s="59"/>
      <c r="BF185" s="58"/>
      <c r="BG185" s="59"/>
      <c r="BH185" s="58"/>
      <c r="BI185" s="59"/>
      <c r="BJ185" s="58"/>
      <c r="BK185" s="58"/>
      <c r="BL185" s="58"/>
      <c r="BM185" s="58"/>
    </row>
    <row r="186" spans="1:65" ht="166.5">
      <c r="A186" s="58" t="s">
        <v>566</v>
      </c>
      <c r="B186" s="58" t="s">
        <v>101</v>
      </c>
      <c r="C186" s="59"/>
      <c r="D186" s="58" t="s">
        <v>67</v>
      </c>
      <c r="E186" s="58" t="s">
        <v>75</v>
      </c>
      <c r="F186" s="58" t="s">
        <v>69</v>
      </c>
      <c r="G186" s="58" t="s">
        <v>567</v>
      </c>
      <c r="H186" s="58">
        <v>1149</v>
      </c>
      <c r="I186" s="58" t="s">
        <v>568</v>
      </c>
      <c r="J186" s="58" t="s">
        <v>568</v>
      </c>
      <c r="K186" s="58" t="s">
        <v>566</v>
      </c>
      <c r="L186" s="58" t="s">
        <v>143</v>
      </c>
      <c r="M186" s="58" t="s">
        <v>73</v>
      </c>
      <c r="N186" s="58" t="s">
        <v>569</v>
      </c>
      <c r="O186" s="58" t="s">
        <v>75</v>
      </c>
      <c r="P186" s="58" t="s">
        <v>76</v>
      </c>
      <c r="Q186" s="58" t="s">
        <v>90</v>
      </c>
      <c r="R186" s="59"/>
      <c r="S186" s="58" t="s">
        <v>570</v>
      </c>
      <c r="T186" s="58" t="s">
        <v>79</v>
      </c>
      <c r="U186" s="58" t="s">
        <v>80</v>
      </c>
      <c r="V186" s="58" t="s">
        <v>82</v>
      </c>
      <c r="W186" s="58" t="s">
        <v>81</v>
      </c>
      <c r="X186" s="58" t="s">
        <v>82</v>
      </c>
      <c r="Y186" s="58" t="s">
        <v>83</v>
      </c>
      <c r="Z186" s="58">
        <v>696600</v>
      </c>
      <c r="AA186" s="58">
        <v>13932000</v>
      </c>
      <c r="AB186" s="58" t="s">
        <v>69</v>
      </c>
      <c r="AC186" s="58" t="s">
        <v>75</v>
      </c>
      <c r="AD186" s="58" t="s">
        <v>76</v>
      </c>
      <c r="AE186" s="58">
        <v>0</v>
      </c>
      <c r="AF186" s="58">
        <v>2</v>
      </c>
      <c r="AG186" s="59"/>
      <c r="AH186" s="58" t="s">
        <v>79</v>
      </c>
      <c r="AI186" s="58" t="s">
        <v>80</v>
      </c>
      <c r="AJ186" s="58" t="s">
        <v>82</v>
      </c>
      <c r="AK186" s="58" t="s">
        <v>82</v>
      </c>
      <c r="AL186" s="58" t="s">
        <v>81</v>
      </c>
      <c r="AM186" s="58" t="s">
        <v>571</v>
      </c>
      <c r="AN186" s="58" t="s">
        <v>69</v>
      </c>
      <c r="AO186" s="58" t="s">
        <v>75</v>
      </c>
      <c r="AP186" s="58" t="s">
        <v>135</v>
      </c>
      <c r="AQ186" s="3" t="s">
        <v>572</v>
      </c>
      <c r="AR186" s="58" t="s">
        <v>76</v>
      </c>
      <c r="AS186" s="58" t="s">
        <v>85</v>
      </c>
      <c r="AT186" s="58" t="s">
        <v>575</v>
      </c>
      <c r="AU186" s="58" t="s">
        <v>81</v>
      </c>
      <c r="AV186" s="58" t="s">
        <v>81</v>
      </c>
      <c r="AW186" s="58" t="s">
        <v>82</v>
      </c>
      <c r="AX186" s="3" t="s">
        <v>576</v>
      </c>
      <c r="AY186" s="59"/>
      <c r="AZ186" s="58" t="s">
        <v>97</v>
      </c>
      <c r="BA186" s="59"/>
      <c r="BB186" s="58" t="s">
        <v>97</v>
      </c>
      <c r="BC186" s="59"/>
      <c r="BD186" s="58" t="s">
        <v>97</v>
      </c>
      <c r="BE186" s="59"/>
      <c r="BF186" s="58" t="s">
        <v>97</v>
      </c>
      <c r="BG186" s="59"/>
      <c r="BH186" s="58" t="s">
        <v>97</v>
      </c>
      <c r="BI186" s="59"/>
      <c r="BJ186" s="58" t="s">
        <v>83</v>
      </c>
      <c r="BK186" s="58">
        <v>9574</v>
      </c>
      <c r="BL186" s="58">
        <v>95680</v>
      </c>
      <c r="BM186" s="58" t="s">
        <v>75</v>
      </c>
    </row>
    <row r="187" spans="1:65" ht="77.25">
      <c r="A187" s="58"/>
      <c r="B187" s="58"/>
      <c r="C187" s="59"/>
      <c r="D187" s="58"/>
      <c r="E187" s="58"/>
      <c r="F187" s="58"/>
      <c r="G187" s="58"/>
      <c r="H187" s="58"/>
      <c r="I187" s="58"/>
      <c r="J187" s="58"/>
      <c r="K187" s="58"/>
      <c r="L187" s="58"/>
      <c r="M187" s="58"/>
      <c r="N187" s="58"/>
      <c r="O187" s="58"/>
      <c r="P187" s="58"/>
      <c r="Q187" s="58"/>
      <c r="R187" s="59"/>
      <c r="S187" s="58"/>
      <c r="T187" s="58"/>
      <c r="U187" s="58"/>
      <c r="V187" s="58"/>
      <c r="W187" s="58"/>
      <c r="X187" s="58"/>
      <c r="Y187" s="58"/>
      <c r="Z187" s="58"/>
      <c r="AA187" s="58"/>
      <c r="AB187" s="58"/>
      <c r="AC187" s="58"/>
      <c r="AD187" s="58"/>
      <c r="AE187" s="58"/>
      <c r="AF187" s="58"/>
      <c r="AG187" s="59"/>
      <c r="AH187" s="58"/>
      <c r="AI187" s="58"/>
      <c r="AJ187" s="58"/>
      <c r="AK187" s="58"/>
      <c r="AL187" s="58"/>
      <c r="AM187" s="58"/>
      <c r="AN187" s="58"/>
      <c r="AO187" s="58"/>
      <c r="AP187" s="58"/>
      <c r="AQ187" s="3" t="s">
        <v>573</v>
      </c>
      <c r="AR187" s="58"/>
      <c r="AS187" s="58"/>
      <c r="AT187" s="58"/>
      <c r="AU187" s="58"/>
      <c r="AV187" s="58"/>
      <c r="AW187" s="58"/>
      <c r="AX187" s="3" t="s">
        <v>577</v>
      </c>
      <c r="AY187" s="59"/>
      <c r="AZ187" s="58"/>
      <c r="BA187" s="59"/>
      <c r="BB187" s="58"/>
      <c r="BC187" s="59"/>
      <c r="BD187" s="58"/>
      <c r="BE187" s="59"/>
      <c r="BF187" s="58"/>
      <c r="BG187" s="59"/>
      <c r="BH187" s="58"/>
      <c r="BI187" s="59"/>
      <c r="BJ187" s="58"/>
      <c r="BK187" s="58"/>
      <c r="BL187" s="58"/>
      <c r="BM187" s="58"/>
    </row>
    <row r="188" spans="1:65" ht="128.25">
      <c r="A188" s="58"/>
      <c r="B188" s="58"/>
      <c r="C188" s="59"/>
      <c r="D188" s="58"/>
      <c r="E188" s="58"/>
      <c r="F188" s="58"/>
      <c r="G188" s="58"/>
      <c r="H188" s="58"/>
      <c r="I188" s="58"/>
      <c r="J188" s="58"/>
      <c r="K188" s="58"/>
      <c r="L188" s="58"/>
      <c r="M188" s="58"/>
      <c r="N188" s="58"/>
      <c r="O188" s="58"/>
      <c r="P188" s="58"/>
      <c r="Q188" s="58"/>
      <c r="R188" s="59"/>
      <c r="S188" s="58"/>
      <c r="T188" s="58"/>
      <c r="U188" s="58"/>
      <c r="V188" s="58"/>
      <c r="W188" s="58"/>
      <c r="X188" s="58"/>
      <c r="Y188" s="58"/>
      <c r="Z188" s="58"/>
      <c r="AA188" s="58"/>
      <c r="AB188" s="58"/>
      <c r="AC188" s="58"/>
      <c r="AD188" s="58"/>
      <c r="AE188" s="58"/>
      <c r="AF188" s="58"/>
      <c r="AG188" s="59"/>
      <c r="AH188" s="58"/>
      <c r="AI188" s="58"/>
      <c r="AJ188" s="58"/>
      <c r="AK188" s="58"/>
      <c r="AL188" s="58"/>
      <c r="AM188" s="58"/>
      <c r="AN188" s="58"/>
      <c r="AO188" s="58"/>
      <c r="AP188" s="58"/>
      <c r="AQ188" s="3" t="s">
        <v>574</v>
      </c>
      <c r="AR188" s="58"/>
      <c r="AS188" s="58"/>
      <c r="AT188" s="58"/>
      <c r="AU188" s="58"/>
      <c r="AV188" s="58"/>
      <c r="AW188" s="58"/>
      <c r="AX188" s="3" t="s">
        <v>578</v>
      </c>
      <c r="AY188" s="59"/>
      <c r="AZ188" s="58"/>
      <c r="BA188" s="59"/>
      <c r="BB188" s="58"/>
      <c r="BC188" s="59"/>
      <c r="BD188" s="58"/>
      <c r="BE188" s="59"/>
      <c r="BF188" s="58"/>
      <c r="BG188" s="59"/>
      <c r="BH188" s="58"/>
      <c r="BI188" s="59"/>
      <c r="BJ188" s="58"/>
      <c r="BK188" s="58"/>
      <c r="BL188" s="58"/>
      <c r="BM188" s="58"/>
    </row>
    <row r="189" spans="1:65">
      <c r="A189" s="58"/>
      <c r="B189" s="58"/>
      <c r="C189" s="59"/>
      <c r="D189" s="58"/>
      <c r="E189" s="58"/>
      <c r="F189" s="58"/>
      <c r="G189" s="58"/>
      <c r="H189" s="58"/>
      <c r="I189" s="58"/>
      <c r="J189" s="58"/>
      <c r="K189" s="58"/>
      <c r="L189" s="58"/>
      <c r="M189" s="58"/>
      <c r="N189" s="58"/>
      <c r="O189" s="58"/>
      <c r="P189" s="58"/>
      <c r="Q189" s="58"/>
      <c r="R189" s="59"/>
      <c r="S189" s="58"/>
      <c r="T189" s="58"/>
      <c r="U189" s="58"/>
      <c r="V189" s="58"/>
      <c r="W189" s="58"/>
      <c r="X189" s="58"/>
      <c r="Y189" s="58"/>
      <c r="Z189" s="58"/>
      <c r="AA189" s="58"/>
      <c r="AB189" s="58"/>
      <c r="AC189" s="58"/>
      <c r="AD189" s="58"/>
      <c r="AE189" s="58"/>
      <c r="AF189" s="58"/>
      <c r="AG189" s="59"/>
      <c r="AH189" s="58"/>
      <c r="AI189" s="58"/>
      <c r="AJ189" s="58"/>
      <c r="AK189" s="58"/>
      <c r="AL189" s="58"/>
      <c r="AM189" s="58"/>
      <c r="AN189" s="58"/>
      <c r="AO189" s="58"/>
      <c r="AP189" s="58"/>
      <c r="AQ189" s="2"/>
      <c r="AR189" s="58"/>
      <c r="AS189" s="58"/>
      <c r="AT189" s="58"/>
      <c r="AU189" s="58"/>
      <c r="AV189" s="58"/>
      <c r="AW189" s="58"/>
      <c r="AX189" s="3"/>
      <c r="AY189" s="59"/>
      <c r="AZ189" s="58"/>
      <c r="BA189" s="59"/>
      <c r="BB189" s="58"/>
      <c r="BC189" s="59"/>
      <c r="BD189" s="58"/>
      <c r="BE189" s="59"/>
      <c r="BF189" s="58"/>
      <c r="BG189" s="59"/>
      <c r="BH189" s="58"/>
      <c r="BI189" s="59"/>
      <c r="BJ189" s="58"/>
      <c r="BK189" s="58"/>
      <c r="BL189" s="58"/>
      <c r="BM189" s="58"/>
    </row>
    <row r="190" spans="1:65" ht="64.5">
      <c r="A190" s="58" t="s">
        <v>579</v>
      </c>
      <c r="B190" s="58" t="s">
        <v>127</v>
      </c>
      <c r="C190" s="59"/>
      <c r="D190" s="58" t="s">
        <v>67</v>
      </c>
      <c r="E190" s="58" t="s">
        <v>68</v>
      </c>
      <c r="F190" s="58" t="s">
        <v>69</v>
      </c>
      <c r="G190" s="58" t="s">
        <v>580</v>
      </c>
      <c r="H190" s="58">
        <v>1197</v>
      </c>
      <c r="I190" s="58" t="s">
        <v>581</v>
      </c>
      <c r="J190" s="58" t="s">
        <v>581</v>
      </c>
      <c r="K190" s="58" t="s">
        <v>579</v>
      </c>
      <c r="L190" s="58" t="s">
        <v>131</v>
      </c>
      <c r="M190" s="58" t="s">
        <v>73</v>
      </c>
      <c r="N190" s="58" t="s">
        <v>582</v>
      </c>
      <c r="O190" s="58" t="s">
        <v>84</v>
      </c>
      <c r="P190" s="58" t="s">
        <v>76</v>
      </c>
      <c r="Q190" s="58">
        <v>0</v>
      </c>
      <c r="R190" s="59"/>
      <c r="S190" s="58" t="s">
        <v>583</v>
      </c>
      <c r="T190" s="58" t="s">
        <v>79</v>
      </c>
      <c r="U190" s="58" t="s">
        <v>80</v>
      </c>
      <c r="V190" s="58" t="s">
        <v>82</v>
      </c>
      <c r="W190" s="58" t="s">
        <v>82</v>
      </c>
      <c r="X190" s="58" t="s">
        <v>82</v>
      </c>
      <c r="Y190" s="58" t="s">
        <v>83</v>
      </c>
      <c r="Z190" s="58">
        <v>436</v>
      </c>
      <c r="AA190" s="58">
        <v>1760</v>
      </c>
      <c r="AB190" s="58" t="s">
        <v>69</v>
      </c>
      <c r="AC190" s="58" t="s">
        <v>84</v>
      </c>
      <c r="AD190" s="58" t="s">
        <v>76</v>
      </c>
      <c r="AE190" s="58" t="s">
        <v>77</v>
      </c>
      <c r="AF190" s="58">
        <v>3</v>
      </c>
      <c r="AG190" s="59"/>
      <c r="AH190" s="58" t="s">
        <v>107</v>
      </c>
      <c r="AI190" s="58" t="s">
        <v>80</v>
      </c>
      <c r="AJ190" s="58" t="s">
        <v>81</v>
      </c>
      <c r="AK190" s="58" t="s">
        <v>82</v>
      </c>
      <c r="AL190" s="58" t="s">
        <v>81</v>
      </c>
      <c r="AM190" s="58" t="s">
        <v>584</v>
      </c>
      <c r="AN190" s="58" t="s">
        <v>69</v>
      </c>
      <c r="AO190" s="58" t="s">
        <v>84</v>
      </c>
      <c r="AP190" s="58" t="s">
        <v>282</v>
      </c>
      <c r="AQ190" s="58" t="s">
        <v>585</v>
      </c>
      <c r="AR190" s="58" t="s">
        <v>76</v>
      </c>
      <c r="AS190" s="58" t="s">
        <v>77</v>
      </c>
      <c r="AT190" s="58" t="s">
        <v>586</v>
      </c>
      <c r="AU190" s="58" t="s">
        <v>82</v>
      </c>
      <c r="AV190" s="58" t="s">
        <v>81</v>
      </c>
      <c r="AW190" s="58" t="s">
        <v>82</v>
      </c>
      <c r="AX190" s="3" t="s">
        <v>587</v>
      </c>
      <c r="AY190" s="59"/>
      <c r="AZ190" s="58" t="s">
        <v>97</v>
      </c>
      <c r="BA190" s="59"/>
      <c r="BB190" s="58" t="s">
        <v>123</v>
      </c>
      <c r="BC190" s="58" t="s">
        <v>96</v>
      </c>
      <c r="BD190" s="58" t="s">
        <v>123</v>
      </c>
      <c r="BE190" s="58" t="s">
        <v>96</v>
      </c>
      <c r="BF190" s="58" t="s">
        <v>123</v>
      </c>
      <c r="BG190" s="58" t="s">
        <v>124</v>
      </c>
      <c r="BH190" s="58" t="s">
        <v>123</v>
      </c>
      <c r="BI190" s="58" t="s">
        <v>125</v>
      </c>
      <c r="BJ190" s="58" t="s">
        <v>83</v>
      </c>
      <c r="BK190" s="59"/>
      <c r="BL190" s="59"/>
      <c r="BM190" s="59"/>
    </row>
    <row r="191" spans="1:65" ht="102.75">
      <c r="A191" s="58"/>
      <c r="B191" s="58"/>
      <c r="C191" s="59"/>
      <c r="D191" s="58"/>
      <c r="E191" s="58"/>
      <c r="F191" s="58"/>
      <c r="G191" s="58"/>
      <c r="H191" s="58"/>
      <c r="I191" s="58"/>
      <c r="J191" s="58"/>
      <c r="K191" s="58"/>
      <c r="L191" s="58"/>
      <c r="M191" s="58"/>
      <c r="N191" s="58"/>
      <c r="O191" s="58"/>
      <c r="P191" s="58"/>
      <c r="Q191" s="58"/>
      <c r="R191" s="59"/>
      <c r="S191" s="58"/>
      <c r="T191" s="58"/>
      <c r="U191" s="58"/>
      <c r="V191" s="58"/>
      <c r="W191" s="58"/>
      <c r="X191" s="58"/>
      <c r="Y191" s="58"/>
      <c r="Z191" s="58"/>
      <c r="AA191" s="58"/>
      <c r="AB191" s="58"/>
      <c r="AC191" s="58"/>
      <c r="AD191" s="58"/>
      <c r="AE191" s="58"/>
      <c r="AF191" s="58"/>
      <c r="AG191" s="59"/>
      <c r="AH191" s="58"/>
      <c r="AI191" s="58"/>
      <c r="AJ191" s="58"/>
      <c r="AK191" s="58"/>
      <c r="AL191" s="58"/>
      <c r="AM191" s="58"/>
      <c r="AN191" s="58"/>
      <c r="AO191" s="58"/>
      <c r="AP191" s="58"/>
      <c r="AQ191" s="58"/>
      <c r="AR191" s="58"/>
      <c r="AS191" s="58"/>
      <c r="AT191" s="58"/>
      <c r="AU191" s="58"/>
      <c r="AV191" s="58"/>
      <c r="AW191" s="58"/>
      <c r="AX191" s="3" t="s">
        <v>588</v>
      </c>
      <c r="AY191" s="59"/>
      <c r="AZ191" s="58"/>
      <c r="BA191" s="59"/>
      <c r="BB191" s="58"/>
      <c r="BC191" s="58"/>
      <c r="BD191" s="58"/>
      <c r="BE191" s="58"/>
      <c r="BF191" s="58"/>
      <c r="BG191" s="58"/>
      <c r="BH191" s="58"/>
      <c r="BI191" s="58"/>
      <c r="BJ191" s="58"/>
      <c r="BK191" s="59"/>
      <c r="BL191" s="59"/>
      <c r="BM191" s="59"/>
    </row>
    <row r="192" spans="1:65" ht="192">
      <c r="A192" s="58" t="s">
        <v>589</v>
      </c>
      <c r="B192" s="58" t="s">
        <v>304</v>
      </c>
      <c r="C192" s="59"/>
      <c r="D192" s="58" t="s">
        <v>67</v>
      </c>
      <c r="E192" s="58" t="s">
        <v>68</v>
      </c>
      <c r="F192" s="58" t="s">
        <v>69</v>
      </c>
      <c r="G192" s="58" t="s">
        <v>590</v>
      </c>
      <c r="H192" s="58">
        <v>1614</v>
      </c>
      <c r="I192" s="58" t="s">
        <v>591</v>
      </c>
      <c r="J192" s="58" t="s">
        <v>591</v>
      </c>
      <c r="K192" s="58" t="s">
        <v>589</v>
      </c>
      <c r="L192" s="58" t="s">
        <v>307</v>
      </c>
      <c r="M192" s="58" t="s">
        <v>73</v>
      </c>
      <c r="N192" s="58" t="s">
        <v>592</v>
      </c>
      <c r="O192" s="58" t="s">
        <v>84</v>
      </c>
      <c r="P192" s="58" t="s">
        <v>76</v>
      </c>
      <c r="Q192" s="58">
        <v>0</v>
      </c>
      <c r="R192" s="59"/>
      <c r="S192" s="58" t="s">
        <v>593</v>
      </c>
      <c r="T192" s="58" t="s">
        <v>79</v>
      </c>
      <c r="U192" s="58" t="s">
        <v>80</v>
      </c>
      <c r="V192" s="58" t="s">
        <v>82</v>
      </c>
      <c r="W192" s="58" t="s">
        <v>81</v>
      </c>
      <c r="X192" s="58" t="s">
        <v>81</v>
      </c>
      <c r="Y192" s="58" t="s">
        <v>362</v>
      </c>
      <c r="Z192" s="58">
        <v>55</v>
      </c>
      <c r="AA192" s="58">
        <v>55</v>
      </c>
      <c r="AB192" s="58" t="s">
        <v>69</v>
      </c>
      <c r="AC192" s="58" t="s">
        <v>84</v>
      </c>
      <c r="AD192" s="58" t="s">
        <v>76</v>
      </c>
      <c r="AE192" s="58" t="s">
        <v>85</v>
      </c>
      <c r="AF192" s="58">
        <v>2</v>
      </c>
      <c r="AG192" s="59"/>
      <c r="AH192" s="58" t="s">
        <v>79</v>
      </c>
      <c r="AI192" s="58" t="s">
        <v>80</v>
      </c>
      <c r="AJ192" s="58" t="s">
        <v>81</v>
      </c>
      <c r="AK192" s="58" t="s">
        <v>81</v>
      </c>
      <c r="AL192" s="58" t="s">
        <v>82</v>
      </c>
      <c r="AM192" s="58" t="s">
        <v>349</v>
      </c>
      <c r="AN192" s="58" t="s">
        <v>69</v>
      </c>
      <c r="AO192" s="58" t="s">
        <v>84</v>
      </c>
      <c r="AP192" s="58" t="s">
        <v>109</v>
      </c>
      <c r="AQ192" s="58" t="s">
        <v>594</v>
      </c>
      <c r="AR192" s="58" t="s">
        <v>76</v>
      </c>
      <c r="AS192" s="58" t="s">
        <v>85</v>
      </c>
      <c r="AT192" s="58" t="s">
        <v>595</v>
      </c>
      <c r="AU192" s="58" t="s">
        <v>82</v>
      </c>
      <c r="AV192" s="58" t="s">
        <v>81</v>
      </c>
      <c r="AW192" s="58" t="s">
        <v>81</v>
      </c>
      <c r="AX192" s="3" t="s">
        <v>596</v>
      </c>
      <c r="AY192" s="59"/>
      <c r="AZ192" s="58" t="s">
        <v>123</v>
      </c>
      <c r="BA192" s="58" t="e">
        <f xml:space="preserve"> (stable)</f>
        <v>#NAME?</v>
      </c>
      <c r="BB192" s="58" t="s">
        <v>123</v>
      </c>
      <c r="BC192" s="58" t="s">
        <v>124</v>
      </c>
      <c r="BD192" s="58" t="s">
        <v>95</v>
      </c>
      <c r="BE192" s="58" t="s">
        <v>124</v>
      </c>
      <c r="BF192" s="58" t="s">
        <v>98</v>
      </c>
      <c r="BG192" s="59"/>
      <c r="BH192" s="58" t="s">
        <v>123</v>
      </c>
      <c r="BI192" s="58" t="s">
        <v>125</v>
      </c>
      <c r="BJ192" s="58" t="s">
        <v>362</v>
      </c>
      <c r="BK192" s="58">
        <v>4</v>
      </c>
      <c r="BL192" s="58">
        <v>5</v>
      </c>
      <c r="BM192" s="58" t="s">
        <v>75</v>
      </c>
    </row>
    <row r="193" spans="1:65" ht="90">
      <c r="A193" s="58"/>
      <c r="B193" s="58"/>
      <c r="C193" s="59"/>
      <c r="D193" s="58"/>
      <c r="E193" s="58"/>
      <c r="F193" s="58"/>
      <c r="G193" s="58"/>
      <c r="H193" s="58"/>
      <c r="I193" s="58"/>
      <c r="J193" s="58"/>
      <c r="K193" s="58"/>
      <c r="L193" s="58"/>
      <c r="M193" s="58"/>
      <c r="N193" s="58"/>
      <c r="O193" s="58"/>
      <c r="P193" s="58"/>
      <c r="Q193" s="58"/>
      <c r="R193" s="59"/>
      <c r="S193" s="58"/>
      <c r="T193" s="58"/>
      <c r="U193" s="58"/>
      <c r="V193" s="58"/>
      <c r="W193" s="58"/>
      <c r="X193" s="58"/>
      <c r="Y193" s="58"/>
      <c r="Z193" s="58"/>
      <c r="AA193" s="58"/>
      <c r="AB193" s="58"/>
      <c r="AC193" s="58"/>
      <c r="AD193" s="58"/>
      <c r="AE193" s="58"/>
      <c r="AF193" s="58"/>
      <c r="AG193" s="59"/>
      <c r="AH193" s="58"/>
      <c r="AI193" s="58"/>
      <c r="AJ193" s="58"/>
      <c r="AK193" s="58"/>
      <c r="AL193" s="58"/>
      <c r="AM193" s="58"/>
      <c r="AN193" s="58"/>
      <c r="AO193" s="58"/>
      <c r="AP193" s="58"/>
      <c r="AQ193" s="58"/>
      <c r="AR193" s="58"/>
      <c r="AS193" s="58"/>
      <c r="AT193" s="58"/>
      <c r="AU193" s="58"/>
      <c r="AV193" s="58"/>
      <c r="AW193" s="58"/>
      <c r="AX193" s="3" t="s">
        <v>597</v>
      </c>
      <c r="AY193" s="59"/>
      <c r="AZ193" s="58"/>
      <c r="BA193" s="58"/>
      <c r="BB193" s="58"/>
      <c r="BC193" s="58"/>
      <c r="BD193" s="58"/>
      <c r="BE193" s="58"/>
      <c r="BF193" s="58"/>
      <c r="BG193" s="59"/>
      <c r="BH193" s="58"/>
      <c r="BI193" s="58"/>
      <c r="BJ193" s="58"/>
      <c r="BK193" s="58"/>
      <c r="BL193" s="58"/>
      <c r="BM193" s="58"/>
    </row>
    <row r="194" spans="1:65" ht="77.25">
      <c r="A194" s="58"/>
      <c r="B194" s="58"/>
      <c r="C194" s="59"/>
      <c r="D194" s="58"/>
      <c r="E194" s="58"/>
      <c r="F194" s="58"/>
      <c r="G194" s="58"/>
      <c r="H194" s="58"/>
      <c r="I194" s="58"/>
      <c r="J194" s="58"/>
      <c r="K194" s="58"/>
      <c r="L194" s="58"/>
      <c r="M194" s="58"/>
      <c r="N194" s="58"/>
      <c r="O194" s="58"/>
      <c r="P194" s="58"/>
      <c r="Q194" s="58"/>
      <c r="R194" s="59"/>
      <c r="S194" s="58"/>
      <c r="T194" s="58"/>
      <c r="U194" s="58"/>
      <c r="V194" s="58"/>
      <c r="W194" s="58"/>
      <c r="X194" s="58"/>
      <c r="Y194" s="58"/>
      <c r="Z194" s="58"/>
      <c r="AA194" s="58"/>
      <c r="AB194" s="58"/>
      <c r="AC194" s="58"/>
      <c r="AD194" s="58"/>
      <c r="AE194" s="58"/>
      <c r="AF194" s="58"/>
      <c r="AG194" s="59"/>
      <c r="AH194" s="58"/>
      <c r="AI194" s="58"/>
      <c r="AJ194" s="58"/>
      <c r="AK194" s="58"/>
      <c r="AL194" s="58"/>
      <c r="AM194" s="58"/>
      <c r="AN194" s="58"/>
      <c r="AO194" s="58"/>
      <c r="AP194" s="58"/>
      <c r="AQ194" s="58"/>
      <c r="AR194" s="58"/>
      <c r="AS194" s="58"/>
      <c r="AT194" s="58"/>
      <c r="AU194" s="58"/>
      <c r="AV194" s="58"/>
      <c r="AW194" s="58"/>
      <c r="AX194" s="3" t="s">
        <v>598</v>
      </c>
      <c r="AY194" s="59"/>
      <c r="AZ194" s="58"/>
      <c r="BA194" s="58"/>
      <c r="BB194" s="58"/>
      <c r="BC194" s="58"/>
      <c r="BD194" s="58"/>
      <c r="BE194" s="58"/>
      <c r="BF194" s="58"/>
      <c r="BG194" s="59"/>
      <c r="BH194" s="58"/>
      <c r="BI194" s="58"/>
      <c r="BJ194" s="58"/>
      <c r="BK194" s="58"/>
      <c r="BL194" s="58"/>
      <c r="BM194" s="58"/>
    </row>
    <row r="195" spans="1:65" ht="166.5">
      <c r="A195" s="58"/>
      <c r="B195" s="58"/>
      <c r="C195" s="59"/>
      <c r="D195" s="58"/>
      <c r="E195" s="58"/>
      <c r="F195" s="58"/>
      <c r="G195" s="58"/>
      <c r="H195" s="58"/>
      <c r="I195" s="58"/>
      <c r="J195" s="58"/>
      <c r="K195" s="58"/>
      <c r="L195" s="58"/>
      <c r="M195" s="58"/>
      <c r="N195" s="58"/>
      <c r="O195" s="58"/>
      <c r="P195" s="58"/>
      <c r="Q195" s="58"/>
      <c r="R195" s="59"/>
      <c r="S195" s="58"/>
      <c r="T195" s="58"/>
      <c r="U195" s="58"/>
      <c r="V195" s="58"/>
      <c r="W195" s="58"/>
      <c r="X195" s="58"/>
      <c r="Y195" s="58"/>
      <c r="Z195" s="58"/>
      <c r="AA195" s="58"/>
      <c r="AB195" s="58"/>
      <c r="AC195" s="58"/>
      <c r="AD195" s="58"/>
      <c r="AE195" s="58"/>
      <c r="AF195" s="58"/>
      <c r="AG195" s="59"/>
      <c r="AH195" s="58"/>
      <c r="AI195" s="58"/>
      <c r="AJ195" s="58"/>
      <c r="AK195" s="58"/>
      <c r="AL195" s="58"/>
      <c r="AM195" s="58"/>
      <c r="AN195" s="58"/>
      <c r="AO195" s="58"/>
      <c r="AP195" s="58"/>
      <c r="AQ195" s="58"/>
      <c r="AR195" s="58"/>
      <c r="AS195" s="58"/>
      <c r="AT195" s="58"/>
      <c r="AU195" s="58"/>
      <c r="AV195" s="58"/>
      <c r="AW195" s="58"/>
      <c r="AX195" s="3" t="s">
        <v>599</v>
      </c>
      <c r="AY195" s="59"/>
      <c r="AZ195" s="58"/>
      <c r="BA195" s="58"/>
      <c r="BB195" s="58"/>
      <c r="BC195" s="58"/>
      <c r="BD195" s="58"/>
      <c r="BE195" s="58"/>
      <c r="BF195" s="58"/>
      <c r="BG195" s="59"/>
      <c r="BH195" s="58"/>
      <c r="BI195" s="58"/>
      <c r="BJ195" s="58"/>
      <c r="BK195" s="58"/>
      <c r="BL195" s="58"/>
      <c r="BM195" s="58"/>
    </row>
    <row r="196" spans="1:65" ht="128.25">
      <c r="A196" s="58"/>
      <c r="B196" s="58"/>
      <c r="C196" s="59"/>
      <c r="D196" s="58"/>
      <c r="E196" s="58"/>
      <c r="F196" s="58"/>
      <c r="G196" s="58"/>
      <c r="H196" s="58"/>
      <c r="I196" s="58"/>
      <c r="J196" s="58"/>
      <c r="K196" s="58"/>
      <c r="L196" s="58"/>
      <c r="M196" s="58"/>
      <c r="N196" s="58"/>
      <c r="O196" s="58"/>
      <c r="P196" s="58"/>
      <c r="Q196" s="58"/>
      <c r="R196" s="59"/>
      <c r="S196" s="58"/>
      <c r="T196" s="58"/>
      <c r="U196" s="58"/>
      <c r="V196" s="58"/>
      <c r="W196" s="58"/>
      <c r="X196" s="58"/>
      <c r="Y196" s="58"/>
      <c r="Z196" s="58"/>
      <c r="AA196" s="58"/>
      <c r="AB196" s="58"/>
      <c r="AC196" s="58"/>
      <c r="AD196" s="58"/>
      <c r="AE196" s="58"/>
      <c r="AF196" s="58"/>
      <c r="AG196" s="59"/>
      <c r="AH196" s="58"/>
      <c r="AI196" s="58"/>
      <c r="AJ196" s="58"/>
      <c r="AK196" s="58"/>
      <c r="AL196" s="58"/>
      <c r="AM196" s="58"/>
      <c r="AN196" s="58"/>
      <c r="AO196" s="58"/>
      <c r="AP196" s="58"/>
      <c r="AQ196" s="58"/>
      <c r="AR196" s="58"/>
      <c r="AS196" s="58"/>
      <c r="AT196" s="58"/>
      <c r="AU196" s="58"/>
      <c r="AV196" s="58"/>
      <c r="AW196" s="58"/>
      <c r="AX196" s="3" t="s">
        <v>600</v>
      </c>
      <c r="AY196" s="59"/>
      <c r="AZ196" s="58"/>
      <c r="BA196" s="58"/>
      <c r="BB196" s="58"/>
      <c r="BC196" s="58"/>
      <c r="BD196" s="58"/>
      <c r="BE196" s="58"/>
      <c r="BF196" s="58"/>
      <c r="BG196" s="59"/>
      <c r="BH196" s="58"/>
      <c r="BI196" s="58"/>
      <c r="BJ196" s="58"/>
      <c r="BK196" s="58"/>
      <c r="BL196" s="58"/>
      <c r="BM196" s="58"/>
    </row>
    <row r="197" spans="1:65" ht="90">
      <c r="A197" s="58"/>
      <c r="B197" s="58"/>
      <c r="C197" s="59"/>
      <c r="D197" s="58"/>
      <c r="E197" s="58"/>
      <c r="F197" s="58"/>
      <c r="G197" s="58"/>
      <c r="H197" s="58"/>
      <c r="I197" s="58"/>
      <c r="J197" s="58"/>
      <c r="K197" s="58"/>
      <c r="L197" s="58"/>
      <c r="M197" s="58"/>
      <c r="N197" s="58"/>
      <c r="O197" s="58"/>
      <c r="P197" s="58"/>
      <c r="Q197" s="58"/>
      <c r="R197" s="59"/>
      <c r="S197" s="58"/>
      <c r="T197" s="58"/>
      <c r="U197" s="58"/>
      <c r="V197" s="58"/>
      <c r="W197" s="58"/>
      <c r="X197" s="58"/>
      <c r="Y197" s="58"/>
      <c r="Z197" s="58"/>
      <c r="AA197" s="58"/>
      <c r="AB197" s="58"/>
      <c r="AC197" s="58"/>
      <c r="AD197" s="58"/>
      <c r="AE197" s="58"/>
      <c r="AF197" s="58"/>
      <c r="AG197" s="59"/>
      <c r="AH197" s="58"/>
      <c r="AI197" s="58"/>
      <c r="AJ197" s="58"/>
      <c r="AK197" s="58"/>
      <c r="AL197" s="58"/>
      <c r="AM197" s="58"/>
      <c r="AN197" s="58"/>
      <c r="AO197" s="58"/>
      <c r="AP197" s="58"/>
      <c r="AQ197" s="58"/>
      <c r="AR197" s="58"/>
      <c r="AS197" s="58"/>
      <c r="AT197" s="58"/>
      <c r="AU197" s="58"/>
      <c r="AV197" s="58"/>
      <c r="AW197" s="58"/>
      <c r="AX197" s="3" t="s">
        <v>601</v>
      </c>
      <c r="AY197" s="59"/>
      <c r="AZ197" s="58"/>
      <c r="BA197" s="58"/>
      <c r="BB197" s="58"/>
      <c r="BC197" s="58"/>
      <c r="BD197" s="58"/>
      <c r="BE197" s="58"/>
      <c r="BF197" s="58"/>
      <c r="BG197" s="59"/>
      <c r="BH197" s="58"/>
      <c r="BI197" s="58"/>
      <c r="BJ197" s="58"/>
      <c r="BK197" s="58"/>
      <c r="BL197" s="58"/>
      <c r="BM197" s="58"/>
    </row>
    <row r="198" spans="1:65" ht="64.5">
      <c r="A198" s="58" t="s">
        <v>602</v>
      </c>
      <c r="B198" s="58" t="s">
        <v>304</v>
      </c>
      <c r="C198" s="59"/>
      <c r="D198" s="58" t="s">
        <v>67</v>
      </c>
      <c r="E198" s="58" t="s">
        <v>68</v>
      </c>
      <c r="F198" s="58" t="s">
        <v>69</v>
      </c>
      <c r="G198" s="58" t="s">
        <v>603</v>
      </c>
      <c r="H198" s="58">
        <v>1400</v>
      </c>
      <c r="I198" s="58" t="s">
        <v>604</v>
      </c>
      <c r="J198" s="58" t="s">
        <v>604</v>
      </c>
      <c r="K198" s="58" t="s">
        <v>602</v>
      </c>
      <c r="L198" s="58" t="s">
        <v>359</v>
      </c>
      <c r="M198" s="58" t="s">
        <v>73</v>
      </c>
      <c r="N198" s="58" t="s">
        <v>605</v>
      </c>
      <c r="O198" s="58" t="s">
        <v>84</v>
      </c>
      <c r="P198" s="58" t="s">
        <v>76</v>
      </c>
      <c r="Q198" s="58">
        <v>0</v>
      </c>
      <c r="R198" s="59"/>
      <c r="S198" s="58" t="s">
        <v>606</v>
      </c>
      <c r="T198" s="58" t="s">
        <v>79</v>
      </c>
      <c r="U198" s="58" t="s">
        <v>80</v>
      </c>
      <c r="V198" s="58" t="s">
        <v>82</v>
      </c>
      <c r="W198" s="58" t="s">
        <v>82</v>
      </c>
      <c r="X198" s="58" t="s">
        <v>81</v>
      </c>
      <c r="Y198" s="58" t="s">
        <v>362</v>
      </c>
      <c r="Z198" s="58">
        <v>10830</v>
      </c>
      <c r="AA198" s="58">
        <v>120000</v>
      </c>
      <c r="AB198" s="58" t="s">
        <v>69</v>
      </c>
      <c r="AC198" s="58" t="s">
        <v>84</v>
      </c>
      <c r="AD198" s="58" t="s">
        <v>76</v>
      </c>
      <c r="AE198" s="58">
        <v>0</v>
      </c>
      <c r="AF198" s="58">
        <v>3</v>
      </c>
      <c r="AG198" s="59"/>
      <c r="AH198" s="58" t="s">
        <v>79</v>
      </c>
      <c r="AI198" s="58" t="s">
        <v>80</v>
      </c>
      <c r="AJ198" s="58" t="s">
        <v>82</v>
      </c>
      <c r="AK198" s="58" t="s">
        <v>82</v>
      </c>
      <c r="AL198" s="58" t="s">
        <v>81</v>
      </c>
      <c r="AM198" s="58" t="s">
        <v>607</v>
      </c>
      <c r="AN198" s="58" t="s">
        <v>69</v>
      </c>
      <c r="AO198" s="58" t="s">
        <v>84</v>
      </c>
      <c r="AP198" s="58" t="s">
        <v>109</v>
      </c>
      <c r="AQ198" s="58" t="s">
        <v>608</v>
      </c>
      <c r="AR198" s="58" t="s">
        <v>76</v>
      </c>
      <c r="AS198" s="58">
        <v>0</v>
      </c>
      <c r="AT198" s="58" t="s">
        <v>609</v>
      </c>
      <c r="AU198" s="58" t="s">
        <v>82</v>
      </c>
      <c r="AV198" s="58" t="s">
        <v>82</v>
      </c>
      <c r="AW198" s="58" t="s">
        <v>81</v>
      </c>
      <c r="AX198" s="3" t="s">
        <v>610</v>
      </c>
      <c r="AY198" s="59"/>
      <c r="AZ198" s="58" t="s">
        <v>97</v>
      </c>
      <c r="BA198" s="59"/>
      <c r="BB198" s="58" t="s">
        <v>97</v>
      </c>
      <c r="BC198" s="59"/>
      <c r="BD198" s="58" t="s">
        <v>95</v>
      </c>
      <c r="BE198" s="58" t="s">
        <v>124</v>
      </c>
      <c r="BF198" s="58" t="s">
        <v>97</v>
      </c>
      <c r="BG198" s="59"/>
      <c r="BH198" s="58" t="s">
        <v>95</v>
      </c>
      <c r="BI198" s="58" t="s">
        <v>125</v>
      </c>
      <c r="BJ198" s="58" t="s">
        <v>362</v>
      </c>
      <c r="BK198" s="59"/>
      <c r="BL198" s="59"/>
      <c r="BM198" s="59"/>
    </row>
    <row r="199" spans="1:65" ht="51.75">
      <c r="A199" s="58"/>
      <c r="B199" s="58"/>
      <c r="C199" s="59"/>
      <c r="D199" s="58"/>
      <c r="E199" s="58"/>
      <c r="F199" s="58"/>
      <c r="G199" s="58"/>
      <c r="H199" s="58"/>
      <c r="I199" s="58"/>
      <c r="J199" s="58"/>
      <c r="K199" s="58"/>
      <c r="L199" s="58"/>
      <c r="M199" s="58"/>
      <c r="N199" s="58"/>
      <c r="O199" s="58"/>
      <c r="P199" s="58"/>
      <c r="Q199" s="58"/>
      <c r="R199" s="59"/>
      <c r="S199" s="58"/>
      <c r="T199" s="58"/>
      <c r="U199" s="58"/>
      <c r="V199" s="58"/>
      <c r="W199" s="58"/>
      <c r="X199" s="58"/>
      <c r="Y199" s="58"/>
      <c r="Z199" s="58"/>
      <c r="AA199" s="58"/>
      <c r="AB199" s="58"/>
      <c r="AC199" s="58"/>
      <c r="AD199" s="58"/>
      <c r="AE199" s="58"/>
      <c r="AF199" s="58"/>
      <c r="AG199" s="59"/>
      <c r="AH199" s="58"/>
      <c r="AI199" s="58"/>
      <c r="AJ199" s="58"/>
      <c r="AK199" s="58"/>
      <c r="AL199" s="58"/>
      <c r="AM199" s="58"/>
      <c r="AN199" s="58"/>
      <c r="AO199" s="58"/>
      <c r="AP199" s="58"/>
      <c r="AQ199" s="58"/>
      <c r="AR199" s="58"/>
      <c r="AS199" s="58"/>
      <c r="AT199" s="58"/>
      <c r="AU199" s="58"/>
      <c r="AV199" s="58"/>
      <c r="AW199" s="58"/>
      <c r="AX199" s="3" t="s">
        <v>611</v>
      </c>
      <c r="AY199" s="59"/>
      <c r="AZ199" s="58"/>
      <c r="BA199" s="59"/>
      <c r="BB199" s="58"/>
      <c r="BC199" s="59"/>
      <c r="BD199" s="58"/>
      <c r="BE199" s="58"/>
      <c r="BF199" s="58"/>
      <c r="BG199" s="59"/>
      <c r="BH199" s="58"/>
      <c r="BI199" s="58"/>
      <c r="BJ199" s="58"/>
      <c r="BK199" s="59"/>
      <c r="BL199" s="59"/>
      <c r="BM199" s="59"/>
    </row>
    <row r="200" spans="1:65" ht="64.5">
      <c r="A200" s="58"/>
      <c r="B200" s="58"/>
      <c r="C200" s="59"/>
      <c r="D200" s="58"/>
      <c r="E200" s="58"/>
      <c r="F200" s="58"/>
      <c r="G200" s="58"/>
      <c r="H200" s="58"/>
      <c r="I200" s="58"/>
      <c r="J200" s="58"/>
      <c r="K200" s="58"/>
      <c r="L200" s="58"/>
      <c r="M200" s="58"/>
      <c r="N200" s="58"/>
      <c r="O200" s="58"/>
      <c r="P200" s="58"/>
      <c r="Q200" s="58"/>
      <c r="R200" s="59"/>
      <c r="S200" s="58"/>
      <c r="T200" s="58"/>
      <c r="U200" s="58"/>
      <c r="V200" s="58"/>
      <c r="W200" s="58"/>
      <c r="X200" s="58"/>
      <c r="Y200" s="58"/>
      <c r="Z200" s="58"/>
      <c r="AA200" s="58"/>
      <c r="AB200" s="58"/>
      <c r="AC200" s="58"/>
      <c r="AD200" s="58"/>
      <c r="AE200" s="58"/>
      <c r="AF200" s="58"/>
      <c r="AG200" s="59"/>
      <c r="AH200" s="58"/>
      <c r="AI200" s="58"/>
      <c r="AJ200" s="58"/>
      <c r="AK200" s="58"/>
      <c r="AL200" s="58"/>
      <c r="AM200" s="58"/>
      <c r="AN200" s="58"/>
      <c r="AO200" s="58"/>
      <c r="AP200" s="58"/>
      <c r="AQ200" s="58"/>
      <c r="AR200" s="58"/>
      <c r="AS200" s="58"/>
      <c r="AT200" s="58"/>
      <c r="AU200" s="58"/>
      <c r="AV200" s="58"/>
      <c r="AW200" s="58"/>
      <c r="AX200" s="3" t="s">
        <v>612</v>
      </c>
      <c r="AY200" s="59"/>
      <c r="AZ200" s="58"/>
      <c r="BA200" s="59"/>
      <c r="BB200" s="58"/>
      <c r="BC200" s="59"/>
      <c r="BD200" s="58"/>
      <c r="BE200" s="58"/>
      <c r="BF200" s="58"/>
      <c r="BG200" s="59"/>
      <c r="BH200" s="58"/>
      <c r="BI200" s="58"/>
      <c r="BJ200" s="58"/>
      <c r="BK200" s="59"/>
      <c r="BL200" s="59"/>
      <c r="BM200" s="59"/>
    </row>
    <row r="201" spans="1:65" ht="115.5">
      <c r="A201" s="58" t="s">
        <v>613</v>
      </c>
      <c r="B201" s="58" t="s">
        <v>66</v>
      </c>
      <c r="C201" s="59"/>
      <c r="D201" s="58" t="s">
        <v>67</v>
      </c>
      <c r="E201" s="58" t="s">
        <v>68</v>
      </c>
      <c r="F201" s="58" t="s">
        <v>69</v>
      </c>
      <c r="G201" s="58" t="s">
        <v>614</v>
      </c>
      <c r="H201" s="58">
        <v>1327</v>
      </c>
      <c r="I201" s="58" t="s">
        <v>615</v>
      </c>
      <c r="J201" s="58" t="s">
        <v>615</v>
      </c>
      <c r="K201" s="58" t="s">
        <v>613</v>
      </c>
      <c r="L201" s="58" t="s">
        <v>72</v>
      </c>
      <c r="M201" s="58" t="s">
        <v>73</v>
      </c>
      <c r="N201" s="58" t="s">
        <v>616</v>
      </c>
      <c r="O201" s="58" t="s">
        <v>84</v>
      </c>
      <c r="P201" s="58" t="s">
        <v>76</v>
      </c>
      <c r="Q201" s="58" t="s">
        <v>85</v>
      </c>
      <c r="R201" s="59"/>
      <c r="S201" s="58" t="s">
        <v>617</v>
      </c>
      <c r="T201" s="58" t="s">
        <v>79</v>
      </c>
      <c r="U201" s="58" t="s">
        <v>80</v>
      </c>
      <c r="V201" s="58" t="s">
        <v>82</v>
      </c>
      <c r="W201" s="58" t="s">
        <v>81</v>
      </c>
      <c r="X201" s="58" t="s">
        <v>82</v>
      </c>
      <c r="Y201" s="58" t="s">
        <v>83</v>
      </c>
      <c r="Z201" s="58">
        <v>25000</v>
      </c>
      <c r="AA201" s="58">
        <v>40000</v>
      </c>
      <c r="AB201" s="58" t="s">
        <v>69</v>
      </c>
      <c r="AC201" s="58" t="s">
        <v>84</v>
      </c>
      <c r="AD201" s="58" t="s">
        <v>76</v>
      </c>
      <c r="AE201" s="58">
        <v>0</v>
      </c>
      <c r="AF201" s="58">
        <v>3</v>
      </c>
      <c r="AG201" s="59"/>
      <c r="AH201" s="58" t="s">
        <v>168</v>
      </c>
      <c r="AI201" s="58" t="s">
        <v>80</v>
      </c>
      <c r="AJ201" s="58" t="s">
        <v>82</v>
      </c>
      <c r="AK201" s="58" t="s">
        <v>81</v>
      </c>
      <c r="AL201" s="58" t="s">
        <v>81</v>
      </c>
      <c r="AM201" s="58" t="s">
        <v>618</v>
      </c>
      <c r="AN201" s="58" t="s">
        <v>69</v>
      </c>
      <c r="AO201" s="58" t="s">
        <v>75</v>
      </c>
      <c r="AP201" s="58" t="s">
        <v>135</v>
      </c>
      <c r="AQ201" s="58" t="s">
        <v>619</v>
      </c>
      <c r="AR201" s="58" t="s">
        <v>76</v>
      </c>
      <c r="AS201" s="58" t="s">
        <v>85</v>
      </c>
      <c r="AT201" s="58" t="s">
        <v>620</v>
      </c>
      <c r="AU201" s="58" t="s">
        <v>82</v>
      </c>
      <c r="AV201" s="58" t="s">
        <v>82</v>
      </c>
      <c r="AW201" s="58" t="s">
        <v>81</v>
      </c>
      <c r="AX201" s="3" t="s">
        <v>621</v>
      </c>
      <c r="AY201" s="59"/>
      <c r="AZ201" s="58" t="s">
        <v>97</v>
      </c>
      <c r="BA201" s="59"/>
      <c r="BB201" s="58" t="s">
        <v>95</v>
      </c>
      <c r="BC201" s="58" t="s">
        <v>124</v>
      </c>
      <c r="BD201" s="58" t="s">
        <v>97</v>
      </c>
      <c r="BE201" s="59"/>
      <c r="BF201" s="58" t="s">
        <v>97</v>
      </c>
      <c r="BG201" s="59"/>
      <c r="BH201" s="58" t="s">
        <v>95</v>
      </c>
      <c r="BI201" s="58" t="s">
        <v>125</v>
      </c>
      <c r="BJ201" s="58" t="s">
        <v>83</v>
      </c>
      <c r="BK201" s="59"/>
      <c r="BL201" s="59"/>
      <c r="BM201" s="59"/>
    </row>
    <row r="202" spans="1:65" ht="102.75">
      <c r="A202" s="58"/>
      <c r="B202" s="58"/>
      <c r="C202" s="59"/>
      <c r="D202" s="58"/>
      <c r="E202" s="58"/>
      <c r="F202" s="58"/>
      <c r="G202" s="58"/>
      <c r="H202" s="58"/>
      <c r="I202" s="58"/>
      <c r="J202" s="58"/>
      <c r="K202" s="58"/>
      <c r="L202" s="58"/>
      <c r="M202" s="58"/>
      <c r="N202" s="58"/>
      <c r="O202" s="58"/>
      <c r="P202" s="58"/>
      <c r="Q202" s="58"/>
      <c r="R202" s="59"/>
      <c r="S202" s="58"/>
      <c r="T202" s="58"/>
      <c r="U202" s="58"/>
      <c r="V202" s="58"/>
      <c r="W202" s="58"/>
      <c r="X202" s="58"/>
      <c r="Y202" s="58"/>
      <c r="Z202" s="58"/>
      <c r="AA202" s="58"/>
      <c r="AB202" s="58"/>
      <c r="AC202" s="58"/>
      <c r="AD202" s="58"/>
      <c r="AE202" s="58"/>
      <c r="AF202" s="58"/>
      <c r="AG202" s="59"/>
      <c r="AH202" s="58"/>
      <c r="AI202" s="58"/>
      <c r="AJ202" s="58"/>
      <c r="AK202" s="58"/>
      <c r="AL202" s="58"/>
      <c r="AM202" s="58"/>
      <c r="AN202" s="58"/>
      <c r="AO202" s="58"/>
      <c r="AP202" s="58"/>
      <c r="AQ202" s="58"/>
      <c r="AR202" s="58"/>
      <c r="AS202" s="58"/>
      <c r="AT202" s="58"/>
      <c r="AU202" s="58"/>
      <c r="AV202" s="58"/>
      <c r="AW202" s="58"/>
      <c r="AX202" s="3" t="s">
        <v>622</v>
      </c>
      <c r="AY202" s="59"/>
      <c r="AZ202" s="58"/>
      <c r="BA202" s="59"/>
      <c r="BB202" s="58"/>
      <c r="BC202" s="58"/>
      <c r="BD202" s="58"/>
      <c r="BE202" s="59"/>
      <c r="BF202" s="58"/>
      <c r="BG202" s="59"/>
      <c r="BH202" s="58"/>
      <c r="BI202" s="58"/>
      <c r="BJ202" s="58"/>
      <c r="BK202" s="59"/>
      <c r="BL202" s="59"/>
      <c r="BM202" s="59"/>
    </row>
    <row r="203" spans="1:65" ht="77.25">
      <c r="A203" s="58"/>
      <c r="B203" s="58"/>
      <c r="C203" s="59"/>
      <c r="D203" s="58"/>
      <c r="E203" s="58"/>
      <c r="F203" s="58"/>
      <c r="G203" s="58"/>
      <c r="H203" s="58"/>
      <c r="I203" s="58"/>
      <c r="J203" s="58"/>
      <c r="K203" s="58"/>
      <c r="L203" s="58"/>
      <c r="M203" s="58"/>
      <c r="N203" s="58"/>
      <c r="O203" s="58"/>
      <c r="P203" s="58"/>
      <c r="Q203" s="58"/>
      <c r="R203" s="59"/>
      <c r="S203" s="58"/>
      <c r="T203" s="58"/>
      <c r="U203" s="58"/>
      <c r="V203" s="58"/>
      <c r="W203" s="58"/>
      <c r="X203" s="58"/>
      <c r="Y203" s="58"/>
      <c r="Z203" s="58"/>
      <c r="AA203" s="58"/>
      <c r="AB203" s="58"/>
      <c r="AC203" s="58"/>
      <c r="AD203" s="58"/>
      <c r="AE203" s="58"/>
      <c r="AF203" s="58"/>
      <c r="AG203" s="59"/>
      <c r="AH203" s="58"/>
      <c r="AI203" s="58"/>
      <c r="AJ203" s="58"/>
      <c r="AK203" s="58"/>
      <c r="AL203" s="58"/>
      <c r="AM203" s="58"/>
      <c r="AN203" s="58"/>
      <c r="AO203" s="58"/>
      <c r="AP203" s="58"/>
      <c r="AQ203" s="58"/>
      <c r="AR203" s="58"/>
      <c r="AS203" s="58"/>
      <c r="AT203" s="58"/>
      <c r="AU203" s="58"/>
      <c r="AV203" s="58"/>
      <c r="AW203" s="58"/>
      <c r="AX203" s="3" t="s">
        <v>623</v>
      </c>
      <c r="AY203" s="59"/>
      <c r="AZ203" s="58"/>
      <c r="BA203" s="59"/>
      <c r="BB203" s="58"/>
      <c r="BC203" s="58"/>
      <c r="BD203" s="58"/>
      <c r="BE203" s="59"/>
      <c r="BF203" s="58"/>
      <c r="BG203" s="59"/>
      <c r="BH203" s="58"/>
      <c r="BI203" s="58"/>
      <c r="BJ203" s="58"/>
      <c r="BK203" s="59"/>
      <c r="BL203" s="59"/>
      <c r="BM203" s="59"/>
    </row>
    <row r="204" spans="1:65" ht="115.5">
      <c r="A204" s="58"/>
      <c r="B204" s="58"/>
      <c r="C204" s="59"/>
      <c r="D204" s="58"/>
      <c r="E204" s="58"/>
      <c r="F204" s="58"/>
      <c r="G204" s="58"/>
      <c r="H204" s="58"/>
      <c r="I204" s="58"/>
      <c r="J204" s="58"/>
      <c r="K204" s="58"/>
      <c r="L204" s="58"/>
      <c r="M204" s="58"/>
      <c r="N204" s="58"/>
      <c r="O204" s="58"/>
      <c r="P204" s="58"/>
      <c r="Q204" s="58"/>
      <c r="R204" s="59"/>
      <c r="S204" s="58"/>
      <c r="T204" s="58"/>
      <c r="U204" s="58"/>
      <c r="V204" s="58"/>
      <c r="W204" s="58"/>
      <c r="X204" s="58"/>
      <c r="Y204" s="58"/>
      <c r="Z204" s="58"/>
      <c r="AA204" s="58"/>
      <c r="AB204" s="58"/>
      <c r="AC204" s="58"/>
      <c r="AD204" s="58"/>
      <c r="AE204" s="58"/>
      <c r="AF204" s="58"/>
      <c r="AG204" s="59"/>
      <c r="AH204" s="58"/>
      <c r="AI204" s="58"/>
      <c r="AJ204" s="58"/>
      <c r="AK204" s="58"/>
      <c r="AL204" s="58"/>
      <c r="AM204" s="58"/>
      <c r="AN204" s="58"/>
      <c r="AO204" s="58"/>
      <c r="AP204" s="58"/>
      <c r="AQ204" s="58"/>
      <c r="AR204" s="58"/>
      <c r="AS204" s="58"/>
      <c r="AT204" s="58"/>
      <c r="AU204" s="58"/>
      <c r="AV204" s="58"/>
      <c r="AW204" s="58"/>
      <c r="AX204" s="3" t="s">
        <v>624</v>
      </c>
      <c r="AY204" s="59"/>
      <c r="AZ204" s="58"/>
      <c r="BA204" s="59"/>
      <c r="BB204" s="58"/>
      <c r="BC204" s="58"/>
      <c r="BD204" s="58"/>
      <c r="BE204" s="59"/>
      <c r="BF204" s="58"/>
      <c r="BG204" s="59"/>
      <c r="BH204" s="58"/>
      <c r="BI204" s="58"/>
      <c r="BJ204" s="58"/>
      <c r="BK204" s="59"/>
      <c r="BL204" s="59"/>
      <c r="BM204" s="59"/>
    </row>
    <row r="205" spans="1:65" ht="90">
      <c r="A205" s="58" t="s">
        <v>625</v>
      </c>
      <c r="B205" s="58" t="s">
        <v>626</v>
      </c>
      <c r="C205" s="59"/>
      <c r="D205" s="58" t="s">
        <v>67</v>
      </c>
      <c r="E205" s="58" t="s">
        <v>75</v>
      </c>
      <c r="F205" s="58" t="s">
        <v>69</v>
      </c>
      <c r="G205" s="58" t="s">
        <v>627</v>
      </c>
      <c r="H205" s="58">
        <v>1034</v>
      </c>
      <c r="I205" s="58" t="s">
        <v>628</v>
      </c>
      <c r="J205" s="58" t="s">
        <v>628</v>
      </c>
      <c r="K205" s="58" t="s">
        <v>625</v>
      </c>
      <c r="L205" s="58" t="s">
        <v>240</v>
      </c>
      <c r="M205" s="58" t="s">
        <v>73</v>
      </c>
      <c r="N205" s="58" t="s">
        <v>629</v>
      </c>
      <c r="O205" s="58" t="s">
        <v>87</v>
      </c>
      <c r="P205" s="58" t="s">
        <v>76</v>
      </c>
      <c r="Q205" s="58">
        <v>0</v>
      </c>
      <c r="R205" s="59"/>
      <c r="S205" s="58" t="s">
        <v>630</v>
      </c>
      <c r="T205" s="58" t="s">
        <v>79</v>
      </c>
      <c r="U205" s="58" t="s">
        <v>80</v>
      </c>
      <c r="V205" s="58" t="s">
        <v>82</v>
      </c>
      <c r="W205" s="58" t="s">
        <v>82</v>
      </c>
      <c r="X205" s="58" t="s">
        <v>82</v>
      </c>
      <c r="Y205" s="58" t="s">
        <v>83</v>
      </c>
      <c r="Z205" s="58">
        <v>500</v>
      </c>
      <c r="AA205" s="58">
        <v>500</v>
      </c>
      <c r="AB205" s="58" t="s">
        <v>69</v>
      </c>
      <c r="AC205" s="58" t="s">
        <v>87</v>
      </c>
      <c r="AD205" s="58" t="s">
        <v>76</v>
      </c>
      <c r="AE205" s="58" t="s">
        <v>90</v>
      </c>
      <c r="AF205" s="58">
        <v>1</v>
      </c>
      <c r="AG205" s="59"/>
      <c r="AH205" s="58" t="s">
        <v>79</v>
      </c>
      <c r="AI205" s="58" t="s">
        <v>80</v>
      </c>
      <c r="AJ205" s="58" t="s">
        <v>82</v>
      </c>
      <c r="AK205" s="58" t="s">
        <v>82</v>
      </c>
      <c r="AL205" s="58" t="s">
        <v>81</v>
      </c>
      <c r="AM205" s="58" t="s">
        <v>631</v>
      </c>
      <c r="AN205" s="58" t="s">
        <v>69</v>
      </c>
      <c r="AO205" s="58" t="s">
        <v>87</v>
      </c>
      <c r="AP205" s="58" t="s">
        <v>88</v>
      </c>
      <c r="AQ205" s="58" t="s">
        <v>632</v>
      </c>
      <c r="AR205" s="58" t="s">
        <v>76</v>
      </c>
      <c r="AS205" s="58" t="s">
        <v>90</v>
      </c>
      <c r="AT205" s="58" t="s">
        <v>633</v>
      </c>
      <c r="AU205" s="58" t="s">
        <v>82</v>
      </c>
      <c r="AV205" s="58" t="s">
        <v>82</v>
      </c>
      <c r="AW205" s="58" t="s">
        <v>81</v>
      </c>
      <c r="AX205" s="3" t="s">
        <v>634</v>
      </c>
      <c r="AY205" s="59"/>
      <c r="AZ205" s="58" t="s">
        <v>97</v>
      </c>
      <c r="BA205" s="59"/>
      <c r="BB205" s="58" t="s">
        <v>98</v>
      </c>
      <c r="BC205" s="59"/>
      <c r="BD205" s="58" t="s">
        <v>98</v>
      </c>
      <c r="BE205" s="59"/>
      <c r="BF205" s="58" t="s">
        <v>98</v>
      </c>
      <c r="BG205" s="59"/>
      <c r="BH205" s="58" t="s">
        <v>98</v>
      </c>
      <c r="BI205" s="59"/>
      <c r="BJ205" s="58" t="s">
        <v>83</v>
      </c>
      <c r="BK205" s="59"/>
      <c r="BL205" s="59"/>
      <c r="BM205" s="59"/>
    </row>
    <row r="206" spans="1:65" ht="64.5">
      <c r="A206" s="58"/>
      <c r="B206" s="58"/>
      <c r="C206" s="59"/>
      <c r="D206" s="58"/>
      <c r="E206" s="58"/>
      <c r="F206" s="58"/>
      <c r="G206" s="58"/>
      <c r="H206" s="58"/>
      <c r="I206" s="58"/>
      <c r="J206" s="58"/>
      <c r="K206" s="58"/>
      <c r="L206" s="58"/>
      <c r="M206" s="58"/>
      <c r="N206" s="58"/>
      <c r="O206" s="58"/>
      <c r="P206" s="58"/>
      <c r="Q206" s="58"/>
      <c r="R206" s="59"/>
      <c r="S206" s="58"/>
      <c r="T206" s="58"/>
      <c r="U206" s="58"/>
      <c r="V206" s="58"/>
      <c r="W206" s="58"/>
      <c r="X206" s="58"/>
      <c r="Y206" s="58"/>
      <c r="Z206" s="58"/>
      <c r="AA206" s="58"/>
      <c r="AB206" s="58"/>
      <c r="AC206" s="58"/>
      <c r="AD206" s="58"/>
      <c r="AE206" s="58"/>
      <c r="AF206" s="58"/>
      <c r="AG206" s="59"/>
      <c r="AH206" s="58"/>
      <c r="AI206" s="58"/>
      <c r="AJ206" s="58"/>
      <c r="AK206" s="58"/>
      <c r="AL206" s="58"/>
      <c r="AM206" s="58"/>
      <c r="AN206" s="58"/>
      <c r="AO206" s="58"/>
      <c r="AP206" s="58"/>
      <c r="AQ206" s="58"/>
      <c r="AR206" s="58"/>
      <c r="AS206" s="58"/>
      <c r="AT206" s="58"/>
      <c r="AU206" s="58"/>
      <c r="AV206" s="58"/>
      <c r="AW206" s="58"/>
      <c r="AX206" s="3" t="s">
        <v>635</v>
      </c>
      <c r="AY206" s="59"/>
      <c r="AZ206" s="58"/>
      <c r="BA206" s="59"/>
      <c r="BB206" s="58"/>
      <c r="BC206" s="59"/>
      <c r="BD206" s="58"/>
      <c r="BE206" s="59"/>
      <c r="BF206" s="58"/>
      <c r="BG206" s="59"/>
      <c r="BH206" s="58"/>
      <c r="BI206" s="59"/>
      <c r="BJ206" s="58"/>
      <c r="BK206" s="59"/>
      <c r="BL206" s="59"/>
      <c r="BM206" s="59"/>
    </row>
    <row r="207" spans="1:65" ht="102.75">
      <c r="A207" s="58" t="s">
        <v>636</v>
      </c>
      <c r="B207" s="58" t="s">
        <v>127</v>
      </c>
      <c r="C207" s="59"/>
      <c r="D207" s="58" t="s">
        <v>67</v>
      </c>
      <c r="E207" s="58" t="s">
        <v>68</v>
      </c>
      <c r="F207" s="58" t="s">
        <v>69</v>
      </c>
      <c r="G207" s="58" t="s">
        <v>637</v>
      </c>
      <c r="H207" s="58">
        <v>1212</v>
      </c>
      <c r="I207" s="58" t="s">
        <v>638</v>
      </c>
      <c r="J207" s="58" t="s">
        <v>638</v>
      </c>
      <c r="K207" s="58" t="s">
        <v>636</v>
      </c>
      <c r="L207" s="58" t="s">
        <v>131</v>
      </c>
      <c r="M207" s="58" t="s">
        <v>73</v>
      </c>
      <c r="N207" s="58" t="s">
        <v>639</v>
      </c>
      <c r="O207" s="58" t="s">
        <v>84</v>
      </c>
      <c r="P207" s="58" t="s">
        <v>76</v>
      </c>
      <c r="Q207" s="58" t="s">
        <v>90</v>
      </c>
      <c r="R207" s="59"/>
      <c r="S207" s="58" t="s">
        <v>640</v>
      </c>
      <c r="T207" s="58" t="s">
        <v>79</v>
      </c>
      <c r="U207" s="58" t="s">
        <v>80</v>
      </c>
      <c r="V207" s="58" t="s">
        <v>82</v>
      </c>
      <c r="W207" s="58" t="s">
        <v>82</v>
      </c>
      <c r="X207" s="58" t="s">
        <v>81</v>
      </c>
      <c r="Y207" s="58" t="s">
        <v>83</v>
      </c>
      <c r="Z207" s="58">
        <v>1250000</v>
      </c>
      <c r="AA207" s="58">
        <v>10000000</v>
      </c>
      <c r="AB207" s="58" t="s">
        <v>69</v>
      </c>
      <c r="AC207" s="58" t="s">
        <v>84</v>
      </c>
      <c r="AD207" s="58" t="s">
        <v>76</v>
      </c>
      <c r="AE207" s="58">
        <v>0</v>
      </c>
      <c r="AF207" s="58">
        <v>3</v>
      </c>
      <c r="AG207" s="59"/>
      <c r="AH207" s="58" t="s">
        <v>79</v>
      </c>
      <c r="AI207" s="58" t="s">
        <v>80</v>
      </c>
      <c r="AJ207" s="58" t="s">
        <v>82</v>
      </c>
      <c r="AK207" s="58" t="s">
        <v>82</v>
      </c>
      <c r="AL207" s="58" t="s">
        <v>81</v>
      </c>
      <c r="AM207" s="58" t="s">
        <v>641</v>
      </c>
      <c r="AN207" s="58" t="s">
        <v>69</v>
      </c>
      <c r="AO207" s="58" t="s">
        <v>75</v>
      </c>
      <c r="AP207" s="58" t="s">
        <v>135</v>
      </c>
      <c r="AQ207" s="58" t="s">
        <v>642</v>
      </c>
      <c r="AR207" s="58" t="s">
        <v>76</v>
      </c>
      <c r="AS207" s="58">
        <v>0</v>
      </c>
      <c r="AT207" s="58" t="s">
        <v>643</v>
      </c>
      <c r="AU207" s="58" t="s">
        <v>82</v>
      </c>
      <c r="AV207" s="58" t="s">
        <v>81</v>
      </c>
      <c r="AW207" s="58" t="s">
        <v>82</v>
      </c>
      <c r="AX207" s="3" t="s">
        <v>644</v>
      </c>
      <c r="AY207" s="59"/>
      <c r="AZ207" s="58" t="s">
        <v>98</v>
      </c>
      <c r="BA207" s="59"/>
      <c r="BB207" s="58" t="s">
        <v>97</v>
      </c>
      <c r="BC207" s="59"/>
      <c r="BD207" s="58" t="s">
        <v>97</v>
      </c>
      <c r="BE207" s="59"/>
      <c r="BF207" s="58" t="s">
        <v>97</v>
      </c>
      <c r="BG207" s="59"/>
      <c r="BH207" s="58" t="s">
        <v>97</v>
      </c>
      <c r="BI207" s="59"/>
      <c r="BJ207" s="58" t="s">
        <v>83</v>
      </c>
      <c r="BK207" s="59"/>
      <c r="BL207" s="59"/>
      <c r="BM207" s="59"/>
    </row>
    <row r="208" spans="1:65" ht="153.75">
      <c r="A208" s="58"/>
      <c r="B208" s="58"/>
      <c r="C208" s="59"/>
      <c r="D208" s="58"/>
      <c r="E208" s="58"/>
      <c r="F208" s="58"/>
      <c r="G208" s="58"/>
      <c r="H208" s="58"/>
      <c r="I208" s="58"/>
      <c r="J208" s="58"/>
      <c r="K208" s="58"/>
      <c r="L208" s="58"/>
      <c r="M208" s="58"/>
      <c r="N208" s="58"/>
      <c r="O208" s="58"/>
      <c r="P208" s="58"/>
      <c r="Q208" s="58"/>
      <c r="R208" s="59"/>
      <c r="S208" s="58"/>
      <c r="T208" s="58"/>
      <c r="U208" s="58"/>
      <c r="V208" s="58"/>
      <c r="W208" s="58"/>
      <c r="X208" s="58"/>
      <c r="Y208" s="58"/>
      <c r="Z208" s="58"/>
      <c r="AA208" s="58"/>
      <c r="AB208" s="58"/>
      <c r="AC208" s="58"/>
      <c r="AD208" s="58"/>
      <c r="AE208" s="58"/>
      <c r="AF208" s="58"/>
      <c r="AG208" s="59"/>
      <c r="AH208" s="58"/>
      <c r="AI208" s="58"/>
      <c r="AJ208" s="58"/>
      <c r="AK208" s="58"/>
      <c r="AL208" s="58"/>
      <c r="AM208" s="58"/>
      <c r="AN208" s="58"/>
      <c r="AO208" s="58"/>
      <c r="AP208" s="58"/>
      <c r="AQ208" s="58"/>
      <c r="AR208" s="58"/>
      <c r="AS208" s="58"/>
      <c r="AT208" s="58"/>
      <c r="AU208" s="58"/>
      <c r="AV208" s="58"/>
      <c r="AW208" s="58"/>
      <c r="AX208" s="3" t="s">
        <v>645</v>
      </c>
      <c r="AY208" s="59"/>
      <c r="AZ208" s="58"/>
      <c r="BA208" s="59"/>
      <c r="BB208" s="58"/>
      <c r="BC208" s="59"/>
      <c r="BD208" s="58"/>
      <c r="BE208" s="59"/>
      <c r="BF208" s="58"/>
      <c r="BG208" s="59"/>
      <c r="BH208" s="58"/>
      <c r="BI208" s="59"/>
      <c r="BJ208" s="58"/>
      <c r="BK208" s="59"/>
      <c r="BL208" s="59"/>
      <c r="BM208" s="59"/>
    </row>
    <row r="209" spans="1:65" ht="115.5">
      <c r="A209" s="58"/>
      <c r="B209" s="58"/>
      <c r="C209" s="59"/>
      <c r="D209" s="58"/>
      <c r="E209" s="58"/>
      <c r="F209" s="58"/>
      <c r="G209" s="58"/>
      <c r="H209" s="58"/>
      <c r="I209" s="58"/>
      <c r="J209" s="58"/>
      <c r="K209" s="58"/>
      <c r="L209" s="58"/>
      <c r="M209" s="58"/>
      <c r="N209" s="58"/>
      <c r="O209" s="58"/>
      <c r="P209" s="58"/>
      <c r="Q209" s="58"/>
      <c r="R209" s="59"/>
      <c r="S209" s="58"/>
      <c r="T209" s="58"/>
      <c r="U209" s="58"/>
      <c r="V209" s="58"/>
      <c r="W209" s="58"/>
      <c r="X209" s="58"/>
      <c r="Y209" s="58"/>
      <c r="Z209" s="58"/>
      <c r="AA209" s="58"/>
      <c r="AB209" s="58"/>
      <c r="AC209" s="58"/>
      <c r="AD209" s="58"/>
      <c r="AE209" s="58"/>
      <c r="AF209" s="58"/>
      <c r="AG209" s="59"/>
      <c r="AH209" s="58"/>
      <c r="AI209" s="58"/>
      <c r="AJ209" s="58"/>
      <c r="AK209" s="58"/>
      <c r="AL209" s="58"/>
      <c r="AM209" s="58"/>
      <c r="AN209" s="58"/>
      <c r="AO209" s="58"/>
      <c r="AP209" s="58"/>
      <c r="AQ209" s="58"/>
      <c r="AR209" s="58"/>
      <c r="AS209" s="58"/>
      <c r="AT209" s="58"/>
      <c r="AU209" s="58"/>
      <c r="AV209" s="58"/>
      <c r="AW209" s="58"/>
      <c r="AX209" s="3" t="s">
        <v>646</v>
      </c>
      <c r="AY209" s="59"/>
      <c r="AZ209" s="58"/>
      <c r="BA209" s="59"/>
      <c r="BB209" s="58"/>
      <c r="BC209" s="59"/>
      <c r="BD209" s="58"/>
      <c r="BE209" s="59"/>
      <c r="BF209" s="58"/>
      <c r="BG209" s="59"/>
      <c r="BH209" s="58"/>
      <c r="BI209" s="59"/>
      <c r="BJ209" s="58"/>
      <c r="BK209" s="59"/>
      <c r="BL209" s="59"/>
      <c r="BM209" s="59"/>
    </row>
    <row r="210" spans="1:65">
      <c r="A210" s="58"/>
      <c r="B210" s="58"/>
      <c r="C210" s="59"/>
      <c r="D210" s="58"/>
      <c r="E210" s="58"/>
      <c r="F210" s="58"/>
      <c r="G210" s="58"/>
      <c r="H210" s="58"/>
      <c r="I210" s="58"/>
      <c r="J210" s="58"/>
      <c r="K210" s="58"/>
      <c r="L210" s="58"/>
      <c r="M210" s="58"/>
      <c r="N210" s="58"/>
      <c r="O210" s="58"/>
      <c r="P210" s="58"/>
      <c r="Q210" s="58"/>
      <c r="R210" s="59"/>
      <c r="S210" s="58"/>
      <c r="T210" s="58"/>
      <c r="U210" s="58"/>
      <c r="V210" s="58"/>
      <c r="W210" s="58"/>
      <c r="X210" s="58"/>
      <c r="Y210" s="58"/>
      <c r="Z210" s="58"/>
      <c r="AA210" s="58"/>
      <c r="AB210" s="58"/>
      <c r="AC210" s="58"/>
      <c r="AD210" s="58"/>
      <c r="AE210" s="58"/>
      <c r="AF210" s="58"/>
      <c r="AG210" s="59"/>
      <c r="AH210" s="58"/>
      <c r="AI210" s="58"/>
      <c r="AJ210" s="58"/>
      <c r="AK210" s="58"/>
      <c r="AL210" s="58"/>
      <c r="AM210" s="58"/>
      <c r="AN210" s="58"/>
      <c r="AO210" s="58"/>
      <c r="AP210" s="58"/>
      <c r="AQ210" s="58"/>
      <c r="AR210" s="58"/>
      <c r="AS210" s="58"/>
      <c r="AT210" s="58"/>
      <c r="AU210" s="58"/>
      <c r="AV210" s="58"/>
      <c r="AW210" s="58"/>
      <c r="AX210" s="3"/>
      <c r="AY210" s="59"/>
      <c r="AZ210" s="58"/>
      <c r="BA210" s="59"/>
      <c r="BB210" s="58"/>
      <c r="BC210" s="59"/>
      <c r="BD210" s="58"/>
      <c r="BE210" s="59"/>
      <c r="BF210" s="58"/>
      <c r="BG210" s="59"/>
      <c r="BH210" s="58"/>
      <c r="BI210" s="59"/>
      <c r="BJ210" s="58"/>
      <c r="BK210" s="59"/>
      <c r="BL210" s="59"/>
      <c r="BM210" s="59"/>
    </row>
    <row r="211" spans="1:65" ht="153.75">
      <c r="A211" s="58" t="s">
        <v>647</v>
      </c>
      <c r="B211" s="58" t="s">
        <v>66</v>
      </c>
      <c r="C211" s="59"/>
      <c r="D211" s="58" t="s">
        <v>67</v>
      </c>
      <c r="E211" s="58" t="s">
        <v>68</v>
      </c>
      <c r="F211" s="58" t="s">
        <v>69</v>
      </c>
      <c r="G211" s="58" t="s">
        <v>648</v>
      </c>
      <c r="H211" s="58">
        <v>1318</v>
      </c>
      <c r="I211" s="58" t="s">
        <v>649</v>
      </c>
      <c r="J211" s="58" t="s">
        <v>649</v>
      </c>
      <c r="K211" s="58" t="s">
        <v>647</v>
      </c>
      <c r="L211" s="58" t="s">
        <v>72</v>
      </c>
      <c r="M211" s="58" t="s">
        <v>73</v>
      </c>
      <c r="N211" s="58" t="s">
        <v>650</v>
      </c>
      <c r="O211" s="58" t="s">
        <v>84</v>
      </c>
      <c r="P211" s="58" t="s">
        <v>76</v>
      </c>
      <c r="Q211" s="58" t="s">
        <v>85</v>
      </c>
      <c r="R211" s="59"/>
      <c r="S211" s="58" t="s">
        <v>651</v>
      </c>
      <c r="T211" s="58" t="s">
        <v>79</v>
      </c>
      <c r="U211" s="58" t="s">
        <v>80</v>
      </c>
      <c r="V211" s="58" t="s">
        <v>81</v>
      </c>
      <c r="W211" s="58" t="s">
        <v>81</v>
      </c>
      <c r="X211" s="58" t="s">
        <v>82</v>
      </c>
      <c r="Y211" s="58" t="s">
        <v>83</v>
      </c>
      <c r="Z211" s="58">
        <v>12000</v>
      </c>
      <c r="AA211" s="58">
        <v>19000</v>
      </c>
      <c r="AB211" s="58" t="s">
        <v>69</v>
      </c>
      <c r="AC211" s="58" t="s">
        <v>84</v>
      </c>
      <c r="AD211" s="58" t="s">
        <v>76</v>
      </c>
      <c r="AE211" s="58" t="s">
        <v>85</v>
      </c>
      <c r="AF211" s="58">
        <v>3</v>
      </c>
      <c r="AG211" s="59"/>
      <c r="AH211" s="58" t="s">
        <v>79</v>
      </c>
      <c r="AI211" s="58" t="s">
        <v>80</v>
      </c>
      <c r="AJ211" s="58" t="s">
        <v>81</v>
      </c>
      <c r="AK211" s="58" t="s">
        <v>81</v>
      </c>
      <c r="AL211" s="58" t="s">
        <v>81</v>
      </c>
      <c r="AM211" s="58" t="s">
        <v>652</v>
      </c>
      <c r="AN211" s="58" t="s">
        <v>69</v>
      </c>
      <c r="AO211" s="58" t="s">
        <v>75</v>
      </c>
      <c r="AP211" s="58" t="s">
        <v>135</v>
      </c>
      <c r="AQ211" s="58" t="s">
        <v>653</v>
      </c>
      <c r="AR211" s="58" t="s">
        <v>76</v>
      </c>
      <c r="AS211" s="58">
        <v>0</v>
      </c>
      <c r="AT211" s="58" t="s">
        <v>654</v>
      </c>
      <c r="AU211" s="58" t="s">
        <v>82</v>
      </c>
      <c r="AV211" s="58" t="s">
        <v>82</v>
      </c>
      <c r="AW211" s="58" t="s">
        <v>81</v>
      </c>
      <c r="AX211" s="3" t="s">
        <v>655</v>
      </c>
      <c r="AY211" s="59"/>
      <c r="AZ211" s="58" t="s">
        <v>97</v>
      </c>
      <c r="BA211" s="59"/>
      <c r="BB211" s="58" t="s">
        <v>97</v>
      </c>
      <c r="BC211" s="59"/>
      <c r="BD211" s="58" t="s">
        <v>97</v>
      </c>
      <c r="BE211" s="59"/>
      <c r="BF211" s="58" t="s">
        <v>97</v>
      </c>
      <c r="BG211" s="59"/>
      <c r="BH211" s="58" t="s">
        <v>97</v>
      </c>
      <c r="BI211" s="59"/>
      <c r="BJ211" s="58" t="s">
        <v>83</v>
      </c>
      <c r="BK211" s="58">
        <v>2040</v>
      </c>
      <c r="BL211" s="58">
        <v>3230</v>
      </c>
      <c r="BM211" s="58" t="s">
        <v>84</v>
      </c>
    </row>
    <row r="212" spans="1:65" ht="90">
      <c r="A212" s="58"/>
      <c r="B212" s="58"/>
      <c r="C212" s="59"/>
      <c r="D212" s="58"/>
      <c r="E212" s="58"/>
      <c r="F212" s="58"/>
      <c r="G212" s="58"/>
      <c r="H212" s="58"/>
      <c r="I212" s="58"/>
      <c r="J212" s="58"/>
      <c r="K212" s="58"/>
      <c r="L212" s="58"/>
      <c r="M212" s="58"/>
      <c r="N212" s="58"/>
      <c r="O212" s="58"/>
      <c r="P212" s="58"/>
      <c r="Q212" s="58"/>
      <c r="R212" s="59"/>
      <c r="S212" s="58"/>
      <c r="T212" s="58"/>
      <c r="U212" s="58"/>
      <c r="V212" s="58"/>
      <c r="W212" s="58"/>
      <c r="X212" s="58"/>
      <c r="Y212" s="58"/>
      <c r="Z212" s="58"/>
      <c r="AA212" s="58"/>
      <c r="AB212" s="58"/>
      <c r="AC212" s="58"/>
      <c r="AD212" s="58"/>
      <c r="AE212" s="58"/>
      <c r="AF212" s="58"/>
      <c r="AG212" s="59"/>
      <c r="AH212" s="58"/>
      <c r="AI212" s="58"/>
      <c r="AJ212" s="58"/>
      <c r="AK212" s="58"/>
      <c r="AL212" s="58"/>
      <c r="AM212" s="58"/>
      <c r="AN212" s="58"/>
      <c r="AO212" s="58"/>
      <c r="AP212" s="58"/>
      <c r="AQ212" s="58"/>
      <c r="AR212" s="58"/>
      <c r="AS212" s="58"/>
      <c r="AT212" s="58"/>
      <c r="AU212" s="58"/>
      <c r="AV212" s="58"/>
      <c r="AW212" s="58"/>
      <c r="AX212" s="3" t="s">
        <v>656</v>
      </c>
      <c r="AY212" s="59"/>
      <c r="AZ212" s="58"/>
      <c r="BA212" s="59"/>
      <c r="BB212" s="58"/>
      <c r="BC212" s="59"/>
      <c r="BD212" s="58"/>
      <c r="BE212" s="59"/>
      <c r="BF212" s="58"/>
      <c r="BG212" s="59"/>
      <c r="BH212" s="58"/>
      <c r="BI212" s="59"/>
      <c r="BJ212" s="58"/>
      <c r="BK212" s="58"/>
      <c r="BL212" s="58"/>
      <c r="BM212" s="58"/>
    </row>
    <row r="213" spans="1:65" ht="77.25">
      <c r="A213" s="58"/>
      <c r="B213" s="58"/>
      <c r="C213" s="59"/>
      <c r="D213" s="58"/>
      <c r="E213" s="58"/>
      <c r="F213" s="58"/>
      <c r="G213" s="58"/>
      <c r="H213" s="58"/>
      <c r="I213" s="58"/>
      <c r="J213" s="58"/>
      <c r="K213" s="58"/>
      <c r="L213" s="58"/>
      <c r="M213" s="58"/>
      <c r="N213" s="58"/>
      <c r="O213" s="58"/>
      <c r="P213" s="58"/>
      <c r="Q213" s="58"/>
      <c r="R213" s="59"/>
      <c r="S213" s="58"/>
      <c r="T213" s="58"/>
      <c r="U213" s="58"/>
      <c r="V213" s="58"/>
      <c r="W213" s="58"/>
      <c r="X213" s="58"/>
      <c r="Y213" s="58"/>
      <c r="Z213" s="58"/>
      <c r="AA213" s="58"/>
      <c r="AB213" s="58"/>
      <c r="AC213" s="58"/>
      <c r="AD213" s="58"/>
      <c r="AE213" s="58"/>
      <c r="AF213" s="58"/>
      <c r="AG213" s="59"/>
      <c r="AH213" s="58"/>
      <c r="AI213" s="58"/>
      <c r="AJ213" s="58"/>
      <c r="AK213" s="58"/>
      <c r="AL213" s="58"/>
      <c r="AM213" s="58"/>
      <c r="AN213" s="58"/>
      <c r="AO213" s="58"/>
      <c r="AP213" s="58"/>
      <c r="AQ213" s="58"/>
      <c r="AR213" s="58"/>
      <c r="AS213" s="58"/>
      <c r="AT213" s="58"/>
      <c r="AU213" s="58"/>
      <c r="AV213" s="58"/>
      <c r="AW213" s="58"/>
      <c r="AX213" s="3" t="s">
        <v>657</v>
      </c>
      <c r="AY213" s="59"/>
      <c r="AZ213" s="58"/>
      <c r="BA213" s="59"/>
      <c r="BB213" s="58"/>
      <c r="BC213" s="59"/>
      <c r="BD213" s="58"/>
      <c r="BE213" s="59"/>
      <c r="BF213" s="58"/>
      <c r="BG213" s="59"/>
      <c r="BH213" s="58"/>
      <c r="BI213" s="59"/>
      <c r="BJ213" s="58"/>
      <c r="BK213" s="58"/>
      <c r="BL213" s="58"/>
      <c r="BM213" s="58"/>
    </row>
    <row r="214" spans="1:65" ht="102.75">
      <c r="A214" s="58" t="s">
        <v>658</v>
      </c>
      <c r="B214" s="58" t="s">
        <v>436</v>
      </c>
      <c r="C214" s="59"/>
      <c r="D214" s="58" t="s">
        <v>67</v>
      </c>
      <c r="E214" s="58" t="s">
        <v>68</v>
      </c>
      <c r="F214" s="58" t="s">
        <v>69</v>
      </c>
      <c r="G214" s="58" t="s">
        <v>659</v>
      </c>
      <c r="H214" s="58">
        <v>1256</v>
      </c>
      <c r="I214" s="58" t="s">
        <v>660</v>
      </c>
      <c r="J214" s="58" t="s">
        <v>660</v>
      </c>
      <c r="K214" s="58" t="s">
        <v>658</v>
      </c>
      <c r="L214" s="58" t="s">
        <v>131</v>
      </c>
      <c r="M214" s="58" t="s">
        <v>73</v>
      </c>
      <c r="N214" s="58" t="s">
        <v>295</v>
      </c>
      <c r="O214" s="58" t="s">
        <v>84</v>
      </c>
      <c r="P214" s="58" t="s">
        <v>76</v>
      </c>
      <c r="Q214" s="58">
        <v>0</v>
      </c>
      <c r="R214" s="59"/>
      <c r="S214" s="58" t="s">
        <v>661</v>
      </c>
      <c r="T214" s="58" t="s">
        <v>79</v>
      </c>
      <c r="U214" s="58" t="s">
        <v>80</v>
      </c>
      <c r="V214" s="58" t="s">
        <v>82</v>
      </c>
      <c r="W214" s="58" t="s">
        <v>82</v>
      </c>
      <c r="X214" s="58" t="s">
        <v>82</v>
      </c>
      <c r="Y214" s="58" t="s">
        <v>83</v>
      </c>
      <c r="Z214" s="58">
        <v>150</v>
      </c>
      <c r="AA214" s="58">
        <v>450</v>
      </c>
      <c r="AB214" s="58" t="s">
        <v>69</v>
      </c>
      <c r="AC214" s="58" t="s">
        <v>84</v>
      </c>
      <c r="AD214" s="58" t="s">
        <v>76</v>
      </c>
      <c r="AE214" s="58">
        <v>0</v>
      </c>
      <c r="AF214" s="58">
        <v>3</v>
      </c>
      <c r="AG214" s="59"/>
      <c r="AH214" s="58" t="s">
        <v>107</v>
      </c>
      <c r="AI214" s="58" t="s">
        <v>80</v>
      </c>
      <c r="AJ214" s="58" t="s">
        <v>81</v>
      </c>
      <c r="AK214" s="58" t="s">
        <v>82</v>
      </c>
      <c r="AL214" s="58" t="s">
        <v>81</v>
      </c>
      <c r="AM214" s="58" t="s">
        <v>662</v>
      </c>
      <c r="AN214" s="58" t="s">
        <v>69</v>
      </c>
      <c r="AO214" s="58" t="s">
        <v>84</v>
      </c>
      <c r="AP214" s="58" t="s">
        <v>109</v>
      </c>
      <c r="AQ214" s="58" t="s">
        <v>663</v>
      </c>
      <c r="AR214" s="58" t="s">
        <v>76</v>
      </c>
      <c r="AS214" s="58" t="s">
        <v>85</v>
      </c>
      <c r="AT214" s="58" t="s">
        <v>662</v>
      </c>
      <c r="AU214" s="58" t="s">
        <v>82</v>
      </c>
      <c r="AV214" s="58" t="s">
        <v>82</v>
      </c>
      <c r="AW214" s="58" t="s">
        <v>81</v>
      </c>
      <c r="AX214" s="3" t="s">
        <v>664</v>
      </c>
      <c r="AY214" s="59"/>
      <c r="AZ214" s="58" t="s">
        <v>97</v>
      </c>
      <c r="BA214" s="59"/>
      <c r="BB214" s="58" t="s">
        <v>123</v>
      </c>
      <c r="BC214" s="58" t="s">
        <v>124</v>
      </c>
      <c r="BD214" s="58" t="s">
        <v>123</v>
      </c>
      <c r="BE214" s="58" t="s">
        <v>124</v>
      </c>
      <c r="BF214" s="58" t="s">
        <v>98</v>
      </c>
      <c r="BG214" s="59"/>
      <c r="BH214" s="58" t="s">
        <v>123</v>
      </c>
      <c r="BI214" s="58" t="s">
        <v>125</v>
      </c>
      <c r="BJ214" s="58" t="s">
        <v>83</v>
      </c>
      <c r="BK214" s="59"/>
      <c r="BL214" s="59"/>
      <c r="BM214" s="59"/>
    </row>
    <row r="215" spans="1:65" ht="128.25">
      <c r="A215" s="58"/>
      <c r="B215" s="58"/>
      <c r="C215" s="59"/>
      <c r="D215" s="58"/>
      <c r="E215" s="58"/>
      <c r="F215" s="58"/>
      <c r="G215" s="58"/>
      <c r="H215" s="58"/>
      <c r="I215" s="58"/>
      <c r="J215" s="58"/>
      <c r="K215" s="58"/>
      <c r="L215" s="58"/>
      <c r="M215" s="58"/>
      <c r="N215" s="58"/>
      <c r="O215" s="58"/>
      <c r="P215" s="58"/>
      <c r="Q215" s="58"/>
      <c r="R215" s="59"/>
      <c r="S215" s="58"/>
      <c r="T215" s="58"/>
      <c r="U215" s="58"/>
      <c r="V215" s="58"/>
      <c r="W215" s="58"/>
      <c r="X215" s="58"/>
      <c r="Y215" s="58"/>
      <c r="Z215" s="58"/>
      <c r="AA215" s="58"/>
      <c r="AB215" s="58"/>
      <c r="AC215" s="58"/>
      <c r="AD215" s="58"/>
      <c r="AE215" s="58"/>
      <c r="AF215" s="58"/>
      <c r="AG215" s="59"/>
      <c r="AH215" s="58"/>
      <c r="AI215" s="58"/>
      <c r="AJ215" s="58"/>
      <c r="AK215" s="58"/>
      <c r="AL215" s="58"/>
      <c r="AM215" s="58"/>
      <c r="AN215" s="58"/>
      <c r="AO215" s="58"/>
      <c r="AP215" s="58"/>
      <c r="AQ215" s="58"/>
      <c r="AR215" s="58"/>
      <c r="AS215" s="58"/>
      <c r="AT215" s="58"/>
      <c r="AU215" s="58"/>
      <c r="AV215" s="58"/>
      <c r="AW215" s="58"/>
      <c r="AX215" s="3" t="s">
        <v>665</v>
      </c>
      <c r="AY215" s="59"/>
      <c r="AZ215" s="58"/>
      <c r="BA215" s="59"/>
      <c r="BB215" s="58"/>
      <c r="BC215" s="58"/>
      <c r="BD215" s="58"/>
      <c r="BE215" s="58"/>
      <c r="BF215" s="58"/>
      <c r="BG215" s="59"/>
      <c r="BH215" s="58"/>
      <c r="BI215" s="58"/>
      <c r="BJ215" s="58"/>
      <c r="BK215" s="59"/>
      <c r="BL215" s="59"/>
      <c r="BM215" s="59"/>
    </row>
    <row r="216" spans="1:65" ht="102.75">
      <c r="A216" s="58" t="s">
        <v>666</v>
      </c>
      <c r="B216" s="58" t="s">
        <v>667</v>
      </c>
      <c r="C216" s="59"/>
      <c r="D216" s="58" t="s">
        <v>67</v>
      </c>
      <c r="E216" s="58" t="s">
        <v>68</v>
      </c>
      <c r="F216" s="58" t="s">
        <v>69</v>
      </c>
      <c r="G216" s="58" t="s">
        <v>668</v>
      </c>
      <c r="H216" s="58">
        <v>1014</v>
      </c>
      <c r="I216" s="58" t="s">
        <v>669</v>
      </c>
      <c r="J216" s="58" t="s">
        <v>669</v>
      </c>
      <c r="K216" s="58" t="s">
        <v>666</v>
      </c>
      <c r="L216" s="58" t="s">
        <v>670</v>
      </c>
      <c r="M216" s="58" t="s">
        <v>73</v>
      </c>
      <c r="N216" s="58" t="s">
        <v>671</v>
      </c>
      <c r="O216" s="58" t="s">
        <v>84</v>
      </c>
      <c r="P216" s="58" t="s">
        <v>76</v>
      </c>
      <c r="Q216" s="58">
        <v>0</v>
      </c>
      <c r="R216" s="59"/>
      <c r="S216" s="58" t="s">
        <v>672</v>
      </c>
      <c r="T216" s="58" t="s">
        <v>79</v>
      </c>
      <c r="U216" s="58" t="s">
        <v>80</v>
      </c>
      <c r="V216" s="58" t="s">
        <v>82</v>
      </c>
      <c r="W216" s="58" t="s">
        <v>81</v>
      </c>
      <c r="X216" s="58" t="s">
        <v>82</v>
      </c>
      <c r="Y216" s="58" t="s">
        <v>362</v>
      </c>
      <c r="Z216" s="58">
        <v>500000</v>
      </c>
      <c r="AA216" s="58">
        <v>1000000</v>
      </c>
      <c r="AB216" s="58" t="s">
        <v>69</v>
      </c>
      <c r="AC216" s="58" t="s">
        <v>75</v>
      </c>
      <c r="AD216" s="58" t="s">
        <v>76</v>
      </c>
      <c r="AE216" s="58" t="s">
        <v>77</v>
      </c>
      <c r="AF216" s="58">
        <v>1</v>
      </c>
      <c r="AG216" s="59"/>
      <c r="AH216" s="58" t="s">
        <v>107</v>
      </c>
      <c r="AI216" s="58" t="s">
        <v>80</v>
      </c>
      <c r="AJ216" s="58" t="s">
        <v>82</v>
      </c>
      <c r="AK216" s="58" t="s">
        <v>82</v>
      </c>
      <c r="AL216" s="58" t="s">
        <v>81</v>
      </c>
      <c r="AM216" s="58" t="s">
        <v>673</v>
      </c>
      <c r="AN216" s="58" t="s">
        <v>69</v>
      </c>
      <c r="AO216" s="58" t="s">
        <v>75</v>
      </c>
      <c r="AP216" s="58" t="s">
        <v>109</v>
      </c>
      <c r="AQ216" s="58" t="s">
        <v>674</v>
      </c>
      <c r="AR216" s="58" t="s">
        <v>76</v>
      </c>
      <c r="AS216" s="58" t="s">
        <v>90</v>
      </c>
      <c r="AT216" s="58" t="s">
        <v>673</v>
      </c>
      <c r="AU216" s="58" t="s">
        <v>82</v>
      </c>
      <c r="AV216" s="58" t="s">
        <v>82</v>
      </c>
      <c r="AW216" s="58" t="s">
        <v>81</v>
      </c>
      <c r="AX216" s="3" t="s">
        <v>675</v>
      </c>
      <c r="AY216" s="59"/>
      <c r="AZ216" s="58" t="s">
        <v>97</v>
      </c>
      <c r="BA216" s="59"/>
      <c r="BB216" s="58" t="s">
        <v>123</v>
      </c>
      <c r="BC216" s="58" t="s">
        <v>96</v>
      </c>
      <c r="BD216" s="58" t="s">
        <v>98</v>
      </c>
      <c r="BE216" s="59"/>
      <c r="BF216" s="58" t="s">
        <v>123</v>
      </c>
      <c r="BG216" s="58" t="s">
        <v>96</v>
      </c>
      <c r="BH216" s="58" t="s">
        <v>123</v>
      </c>
      <c r="BI216" s="58" t="s">
        <v>99</v>
      </c>
      <c r="BJ216" s="58" t="s">
        <v>362</v>
      </c>
      <c r="BK216" s="58">
        <v>500000</v>
      </c>
      <c r="BL216" s="58">
        <v>1000000</v>
      </c>
      <c r="BM216" s="58" t="s">
        <v>75</v>
      </c>
    </row>
    <row r="217" spans="1:65" ht="77.25">
      <c r="A217" s="58"/>
      <c r="B217" s="58"/>
      <c r="C217" s="59"/>
      <c r="D217" s="58"/>
      <c r="E217" s="58"/>
      <c r="F217" s="58"/>
      <c r="G217" s="58"/>
      <c r="H217" s="58"/>
      <c r="I217" s="58"/>
      <c r="J217" s="58"/>
      <c r="K217" s="58"/>
      <c r="L217" s="58"/>
      <c r="M217" s="58"/>
      <c r="N217" s="58"/>
      <c r="O217" s="58"/>
      <c r="P217" s="58"/>
      <c r="Q217" s="58"/>
      <c r="R217" s="59"/>
      <c r="S217" s="58"/>
      <c r="T217" s="58"/>
      <c r="U217" s="58"/>
      <c r="V217" s="58"/>
      <c r="W217" s="58"/>
      <c r="X217" s="58"/>
      <c r="Y217" s="58"/>
      <c r="Z217" s="58"/>
      <c r="AA217" s="58"/>
      <c r="AB217" s="58"/>
      <c r="AC217" s="58"/>
      <c r="AD217" s="58"/>
      <c r="AE217" s="58"/>
      <c r="AF217" s="58"/>
      <c r="AG217" s="59"/>
      <c r="AH217" s="58"/>
      <c r="AI217" s="58"/>
      <c r="AJ217" s="58"/>
      <c r="AK217" s="58"/>
      <c r="AL217" s="58"/>
      <c r="AM217" s="58"/>
      <c r="AN217" s="58"/>
      <c r="AO217" s="58"/>
      <c r="AP217" s="58"/>
      <c r="AQ217" s="58"/>
      <c r="AR217" s="58"/>
      <c r="AS217" s="58"/>
      <c r="AT217" s="58"/>
      <c r="AU217" s="58"/>
      <c r="AV217" s="58"/>
      <c r="AW217" s="58"/>
      <c r="AX217" s="3" t="s">
        <v>676</v>
      </c>
      <c r="AY217" s="59"/>
      <c r="AZ217" s="58"/>
      <c r="BA217" s="59"/>
      <c r="BB217" s="58"/>
      <c r="BC217" s="58"/>
      <c r="BD217" s="58"/>
      <c r="BE217" s="59"/>
      <c r="BF217" s="58"/>
      <c r="BG217" s="58"/>
      <c r="BH217" s="58"/>
      <c r="BI217" s="58"/>
      <c r="BJ217" s="58"/>
      <c r="BK217" s="58"/>
      <c r="BL217" s="58"/>
      <c r="BM217" s="58"/>
    </row>
    <row r="218" spans="1:65" ht="90">
      <c r="A218" s="58"/>
      <c r="B218" s="58"/>
      <c r="C218" s="59"/>
      <c r="D218" s="58"/>
      <c r="E218" s="58"/>
      <c r="F218" s="58"/>
      <c r="G218" s="58"/>
      <c r="H218" s="58"/>
      <c r="I218" s="58"/>
      <c r="J218" s="58"/>
      <c r="K218" s="58"/>
      <c r="L218" s="58"/>
      <c r="M218" s="58"/>
      <c r="N218" s="58"/>
      <c r="O218" s="58"/>
      <c r="P218" s="58"/>
      <c r="Q218" s="58"/>
      <c r="R218" s="59"/>
      <c r="S218" s="58"/>
      <c r="T218" s="58"/>
      <c r="U218" s="58"/>
      <c r="V218" s="58"/>
      <c r="W218" s="58"/>
      <c r="X218" s="58"/>
      <c r="Y218" s="58"/>
      <c r="Z218" s="58"/>
      <c r="AA218" s="58"/>
      <c r="AB218" s="58"/>
      <c r="AC218" s="58"/>
      <c r="AD218" s="58"/>
      <c r="AE218" s="58"/>
      <c r="AF218" s="58"/>
      <c r="AG218" s="59"/>
      <c r="AH218" s="58"/>
      <c r="AI218" s="58"/>
      <c r="AJ218" s="58"/>
      <c r="AK218" s="58"/>
      <c r="AL218" s="58"/>
      <c r="AM218" s="58"/>
      <c r="AN218" s="58"/>
      <c r="AO218" s="58"/>
      <c r="AP218" s="58"/>
      <c r="AQ218" s="58"/>
      <c r="AR218" s="58"/>
      <c r="AS218" s="58"/>
      <c r="AT218" s="58"/>
      <c r="AU218" s="58"/>
      <c r="AV218" s="58"/>
      <c r="AW218" s="58"/>
      <c r="AX218" s="3" t="s">
        <v>677</v>
      </c>
      <c r="AY218" s="59"/>
      <c r="AZ218" s="58"/>
      <c r="BA218" s="59"/>
      <c r="BB218" s="58"/>
      <c r="BC218" s="58"/>
      <c r="BD218" s="58"/>
      <c r="BE218" s="59"/>
      <c r="BF218" s="58"/>
      <c r="BG218" s="58"/>
      <c r="BH218" s="58"/>
      <c r="BI218" s="58"/>
      <c r="BJ218" s="58"/>
      <c r="BK218" s="58"/>
      <c r="BL218" s="58"/>
      <c r="BM218" s="58"/>
    </row>
    <row r="219" spans="1:65" ht="115.5">
      <c r="A219" s="58"/>
      <c r="B219" s="58"/>
      <c r="C219" s="59"/>
      <c r="D219" s="58"/>
      <c r="E219" s="58"/>
      <c r="F219" s="58"/>
      <c r="G219" s="58"/>
      <c r="H219" s="58"/>
      <c r="I219" s="58"/>
      <c r="J219" s="58"/>
      <c r="K219" s="58"/>
      <c r="L219" s="58"/>
      <c r="M219" s="58"/>
      <c r="N219" s="58"/>
      <c r="O219" s="58"/>
      <c r="P219" s="58"/>
      <c r="Q219" s="58"/>
      <c r="R219" s="59"/>
      <c r="S219" s="58"/>
      <c r="T219" s="58"/>
      <c r="U219" s="58"/>
      <c r="V219" s="58"/>
      <c r="W219" s="58"/>
      <c r="X219" s="58"/>
      <c r="Y219" s="58"/>
      <c r="Z219" s="58"/>
      <c r="AA219" s="58"/>
      <c r="AB219" s="58"/>
      <c r="AC219" s="58"/>
      <c r="AD219" s="58"/>
      <c r="AE219" s="58"/>
      <c r="AF219" s="58"/>
      <c r="AG219" s="59"/>
      <c r="AH219" s="58"/>
      <c r="AI219" s="58"/>
      <c r="AJ219" s="58"/>
      <c r="AK219" s="58"/>
      <c r="AL219" s="58"/>
      <c r="AM219" s="58"/>
      <c r="AN219" s="58"/>
      <c r="AO219" s="58"/>
      <c r="AP219" s="58"/>
      <c r="AQ219" s="58"/>
      <c r="AR219" s="58"/>
      <c r="AS219" s="58"/>
      <c r="AT219" s="58"/>
      <c r="AU219" s="58"/>
      <c r="AV219" s="58"/>
      <c r="AW219" s="58"/>
      <c r="AX219" s="3" t="s">
        <v>678</v>
      </c>
      <c r="AY219" s="59"/>
      <c r="AZ219" s="58"/>
      <c r="BA219" s="59"/>
      <c r="BB219" s="58"/>
      <c r="BC219" s="58"/>
      <c r="BD219" s="58"/>
      <c r="BE219" s="59"/>
      <c r="BF219" s="58"/>
      <c r="BG219" s="58"/>
      <c r="BH219" s="58"/>
      <c r="BI219" s="58"/>
      <c r="BJ219" s="58"/>
      <c r="BK219" s="58"/>
      <c r="BL219" s="58"/>
      <c r="BM219" s="58"/>
    </row>
    <row r="220" spans="1:65" ht="15" customHeight="1">
      <c r="A220" s="58" t="s">
        <v>679</v>
      </c>
      <c r="B220" s="58" t="s">
        <v>343</v>
      </c>
      <c r="C220" s="59"/>
      <c r="D220" s="58" t="s">
        <v>67</v>
      </c>
      <c r="E220" s="58" t="s">
        <v>68</v>
      </c>
      <c r="F220" s="58" t="s">
        <v>69</v>
      </c>
      <c r="G220" s="58" t="s">
        <v>680</v>
      </c>
      <c r="H220" s="58">
        <v>1039</v>
      </c>
      <c r="I220" s="58" t="s">
        <v>681</v>
      </c>
      <c r="J220" s="58" t="s">
        <v>682</v>
      </c>
      <c r="K220" s="58" t="s">
        <v>679</v>
      </c>
      <c r="L220" s="58" t="s">
        <v>346</v>
      </c>
      <c r="M220" s="58" t="s">
        <v>73</v>
      </c>
      <c r="N220" s="58" t="s">
        <v>144</v>
      </c>
      <c r="O220" s="58" t="s">
        <v>84</v>
      </c>
      <c r="P220" s="58" t="s">
        <v>76</v>
      </c>
      <c r="Q220" s="58">
        <v>0</v>
      </c>
      <c r="R220" s="59"/>
      <c r="S220" s="58" t="s">
        <v>683</v>
      </c>
      <c r="T220" s="58" t="s">
        <v>79</v>
      </c>
      <c r="U220" s="58" t="s">
        <v>80</v>
      </c>
      <c r="V220" s="58" t="s">
        <v>82</v>
      </c>
      <c r="W220" s="58" t="s">
        <v>81</v>
      </c>
      <c r="X220" s="58" t="s">
        <v>82</v>
      </c>
      <c r="Y220" s="58" t="s">
        <v>83</v>
      </c>
      <c r="Z220" s="58">
        <v>10000</v>
      </c>
      <c r="AA220" s="58">
        <v>50000</v>
      </c>
      <c r="AB220" s="58" t="s">
        <v>69</v>
      </c>
      <c r="AC220" s="58" t="s">
        <v>75</v>
      </c>
      <c r="AD220" s="58" t="s">
        <v>76</v>
      </c>
      <c r="AE220" s="58" t="s">
        <v>90</v>
      </c>
      <c r="AF220" s="58">
        <v>3</v>
      </c>
      <c r="AG220" s="59"/>
      <c r="AH220" s="58" t="s">
        <v>107</v>
      </c>
      <c r="AI220" s="58" t="s">
        <v>80</v>
      </c>
      <c r="AJ220" s="58" t="s">
        <v>82</v>
      </c>
      <c r="AK220" s="58" t="s">
        <v>82</v>
      </c>
      <c r="AL220" s="58" t="s">
        <v>82</v>
      </c>
      <c r="AM220" s="58" t="s">
        <v>684</v>
      </c>
      <c r="AN220" s="58" t="s">
        <v>69</v>
      </c>
      <c r="AO220" s="58" t="s">
        <v>84</v>
      </c>
      <c r="AP220" s="58" t="s">
        <v>135</v>
      </c>
      <c r="AQ220" s="58" t="s">
        <v>685</v>
      </c>
      <c r="AR220" s="58" t="s">
        <v>76</v>
      </c>
      <c r="AS220" s="58">
        <v>0</v>
      </c>
      <c r="AT220" s="58" t="s">
        <v>686</v>
      </c>
      <c r="AU220" s="58" t="s">
        <v>82</v>
      </c>
      <c r="AV220" s="58" t="s">
        <v>81</v>
      </c>
      <c r="AW220" s="58" t="s">
        <v>82</v>
      </c>
      <c r="AX220" s="2"/>
      <c r="AY220" s="59"/>
      <c r="AZ220" s="58" t="s">
        <v>97</v>
      </c>
      <c r="BA220" s="59"/>
      <c r="BB220" s="58" t="s">
        <v>123</v>
      </c>
      <c r="BC220" s="58" t="s">
        <v>187</v>
      </c>
      <c r="BD220" s="58" t="s">
        <v>97</v>
      </c>
      <c r="BE220" s="59"/>
      <c r="BF220" s="58" t="s">
        <v>123</v>
      </c>
      <c r="BG220" s="58" t="e">
        <f xml:space="preserve"> (stable)</f>
        <v>#NAME?</v>
      </c>
      <c r="BH220" s="58" t="s">
        <v>123</v>
      </c>
      <c r="BI220" s="58" t="s">
        <v>250</v>
      </c>
      <c r="BJ220" s="58" t="s">
        <v>83</v>
      </c>
      <c r="BK220" s="59"/>
      <c r="BL220" s="59"/>
      <c r="BM220" s="59"/>
    </row>
    <row r="221" spans="1:65">
      <c r="A221" s="58"/>
      <c r="B221" s="58"/>
      <c r="C221" s="59"/>
      <c r="D221" s="58"/>
      <c r="E221" s="58"/>
      <c r="F221" s="58"/>
      <c r="G221" s="58"/>
      <c r="H221" s="58"/>
      <c r="I221" s="58"/>
      <c r="J221" s="58"/>
      <c r="K221" s="58"/>
      <c r="L221" s="58"/>
      <c r="M221" s="58"/>
      <c r="N221" s="58"/>
      <c r="O221" s="58"/>
      <c r="P221" s="58"/>
      <c r="Q221" s="58"/>
      <c r="R221" s="59"/>
      <c r="S221" s="58"/>
      <c r="T221" s="58"/>
      <c r="U221" s="58"/>
      <c r="V221" s="58"/>
      <c r="W221" s="58"/>
      <c r="X221" s="58"/>
      <c r="Y221" s="58"/>
      <c r="Z221" s="58"/>
      <c r="AA221" s="58"/>
      <c r="AB221" s="58"/>
      <c r="AC221" s="58"/>
      <c r="AD221" s="58"/>
      <c r="AE221" s="58"/>
      <c r="AF221" s="58"/>
      <c r="AG221" s="59"/>
      <c r="AH221" s="58"/>
      <c r="AI221" s="58"/>
      <c r="AJ221" s="58"/>
      <c r="AK221" s="58"/>
      <c r="AL221" s="58"/>
      <c r="AM221" s="58"/>
      <c r="AN221" s="58"/>
      <c r="AO221" s="58"/>
      <c r="AP221" s="58"/>
      <c r="AQ221" s="58"/>
      <c r="AR221" s="58"/>
      <c r="AS221" s="58"/>
      <c r="AT221" s="58"/>
      <c r="AU221" s="58"/>
      <c r="AV221" s="58"/>
      <c r="AW221" s="58"/>
      <c r="AX221" s="2"/>
      <c r="AY221" s="59"/>
      <c r="AZ221" s="58"/>
      <c r="BA221" s="59"/>
      <c r="BB221" s="58"/>
      <c r="BC221" s="58"/>
      <c r="BD221" s="58"/>
      <c r="BE221" s="59"/>
      <c r="BF221" s="58"/>
      <c r="BG221" s="58"/>
      <c r="BH221" s="58"/>
      <c r="BI221" s="58"/>
      <c r="BJ221" s="58"/>
      <c r="BK221" s="59"/>
      <c r="BL221" s="59"/>
      <c r="BM221" s="59"/>
    </row>
    <row r="222" spans="1:65" ht="77.25">
      <c r="A222" s="58"/>
      <c r="B222" s="58"/>
      <c r="C222" s="59"/>
      <c r="D222" s="58"/>
      <c r="E222" s="58"/>
      <c r="F222" s="58"/>
      <c r="G222" s="58"/>
      <c r="H222" s="58"/>
      <c r="I222" s="58"/>
      <c r="J222" s="58"/>
      <c r="K222" s="58"/>
      <c r="L222" s="58"/>
      <c r="M222" s="58"/>
      <c r="N222" s="58"/>
      <c r="O222" s="58"/>
      <c r="P222" s="58"/>
      <c r="Q222" s="58"/>
      <c r="R222" s="59"/>
      <c r="S222" s="58"/>
      <c r="T222" s="58"/>
      <c r="U222" s="58"/>
      <c r="V222" s="58"/>
      <c r="W222" s="58"/>
      <c r="X222" s="58"/>
      <c r="Y222" s="58"/>
      <c r="Z222" s="58"/>
      <c r="AA222" s="58"/>
      <c r="AB222" s="58"/>
      <c r="AC222" s="58"/>
      <c r="AD222" s="58"/>
      <c r="AE222" s="58"/>
      <c r="AF222" s="58"/>
      <c r="AG222" s="59"/>
      <c r="AH222" s="58"/>
      <c r="AI222" s="58"/>
      <c r="AJ222" s="58"/>
      <c r="AK222" s="58"/>
      <c r="AL222" s="58"/>
      <c r="AM222" s="58"/>
      <c r="AN222" s="58"/>
      <c r="AO222" s="58"/>
      <c r="AP222" s="58"/>
      <c r="AQ222" s="58"/>
      <c r="AR222" s="58"/>
      <c r="AS222" s="58"/>
      <c r="AT222" s="58"/>
      <c r="AU222" s="58"/>
      <c r="AV222" s="58"/>
      <c r="AW222" s="58"/>
      <c r="AX222" s="3" t="s">
        <v>687</v>
      </c>
      <c r="AY222" s="59"/>
      <c r="AZ222" s="58"/>
      <c r="BA222" s="59"/>
      <c r="BB222" s="58"/>
      <c r="BC222" s="58"/>
      <c r="BD222" s="58"/>
      <c r="BE222" s="59"/>
      <c r="BF222" s="58"/>
      <c r="BG222" s="58"/>
      <c r="BH222" s="58"/>
      <c r="BI222" s="58"/>
      <c r="BJ222" s="58"/>
      <c r="BK222" s="59"/>
      <c r="BL222" s="59"/>
      <c r="BM222" s="59"/>
    </row>
    <row r="223" spans="1:65" ht="77.25">
      <c r="A223" s="58"/>
      <c r="B223" s="58"/>
      <c r="C223" s="59"/>
      <c r="D223" s="58"/>
      <c r="E223" s="58"/>
      <c r="F223" s="58"/>
      <c r="G223" s="58"/>
      <c r="H223" s="58"/>
      <c r="I223" s="58"/>
      <c r="J223" s="58"/>
      <c r="K223" s="58"/>
      <c r="L223" s="58"/>
      <c r="M223" s="58"/>
      <c r="N223" s="58"/>
      <c r="O223" s="58"/>
      <c r="P223" s="58"/>
      <c r="Q223" s="58"/>
      <c r="R223" s="59"/>
      <c r="S223" s="58"/>
      <c r="T223" s="58"/>
      <c r="U223" s="58"/>
      <c r="V223" s="58"/>
      <c r="W223" s="58"/>
      <c r="X223" s="58"/>
      <c r="Y223" s="58"/>
      <c r="Z223" s="58"/>
      <c r="AA223" s="58"/>
      <c r="AB223" s="58"/>
      <c r="AC223" s="58"/>
      <c r="AD223" s="58"/>
      <c r="AE223" s="58"/>
      <c r="AF223" s="58"/>
      <c r="AG223" s="59"/>
      <c r="AH223" s="58"/>
      <c r="AI223" s="58"/>
      <c r="AJ223" s="58"/>
      <c r="AK223" s="58"/>
      <c r="AL223" s="58"/>
      <c r="AM223" s="58"/>
      <c r="AN223" s="58"/>
      <c r="AO223" s="58"/>
      <c r="AP223" s="58"/>
      <c r="AQ223" s="58"/>
      <c r="AR223" s="58"/>
      <c r="AS223" s="58"/>
      <c r="AT223" s="58"/>
      <c r="AU223" s="58"/>
      <c r="AV223" s="58"/>
      <c r="AW223" s="58"/>
      <c r="AX223" s="3" t="s">
        <v>688</v>
      </c>
      <c r="AY223" s="59"/>
      <c r="AZ223" s="58"/>
      <c r="BA223" s="59"/>
      <c r="BB223" s="58"/>
      <c r="BC223" s="58"/>
      <c r="BD223" s="58"/>
      <c r="BE223" s="59"/>
      <c r="BF223" s="58"/>
      <c r="BG223" s="58"/>
      <c r="BH223" s="58"/>
      <c r="BI223" s="58"/>
      <c r="BJ223" s="58"/>
      <c r="BK223" s="59"/>
      <c r="BL223" s="59"/>
      <c r="BM223" s="59"/>
    </row>
    <row r="224" spans="1:65" ht="281.25">
      <c r="A224" s="58" t="s">
        <v>689</v>
      </c>
      <c r="B224" s="58" t="s">
        <v>163</v>
      </c>
      <c r="C224" s="59"/>
      <c r="D224" s="58" t="s">
        <v>67</v>
      </c>
      <c r="E224" s="58" t="s">
        <v>68</v>
      </c>
      <c r="F224" s="58" t="s">
        <v>69</v>
      </c>
      <c r="G224" s="58" t="s">
        <v>690</v>
      </c>
      <c r="H224" s="58">
        <v>1340</v>
      </c>
      <c r="I224" s="58" t="s">
        <v>691</v>
      </c>
      <c r="J224" s="58" t="s">
        <v>691</v>
      </c>
      <c r="K224" s="58" t="s">
        <v>689</v>
      </c>
      <c r="L224" s="58" t="s">
        <v>72</v>
      </c>
      <c r="M224" s="58" t="s">
        <v>73</v>
      </c>
      <c r="N224" s="58" t="s">
        <v>692</v>
      </c>
      <c r="O224" s="58" t="s">
        <v>84</v>
      </c>
      <c r="P224" s="58" t="s">
        <v>76</v>
      </c>
      <c r="Q224" s="58">
        <v>0</v>
      </c>
      <c r="R224" s="59"/>
      <c r="S224" s="58" t="s">
        <v>693</v>
      </c>
      <c r="T224" s="58" t="s">
        <v>107</v>
      </c>
      <c r="U224" s="58" t="s">
        <v>80</v>
      </c>
      <c r="V224" s="58" t="s">
        <v>82</v>
      </c>
      <c r="W224" s="58" t="s">
        <v>81</v>
      </c>
      <c r="X224" s="58" t="s">
        <v>81</v>
      </c>
      <c r="Y224" s="58" t="s">
        <v>83</v>
      </c>
      <c r="Z224" s="58">
        <v>1600000</v>
      </c>
      <c r="AA224" s="58">
        <v>1600000</v>
      </c>
      <c r="AB224" s="58" t="s">
        <v>69</v>
      </c>
      <c r="AC224" s="58" t="s">
        <v>75</v>
      </c>
      <c r="AD224" s="58" t="s">
        <v>76</v>
      </c>
      <c r="AE224" s="58">
        <v>0</v>
      </c>
      <c r="AF224" s="58">
        <v>2</v>
      </c>
      <c r="AG224" s="59"/>
      <c r="AH224" s="58" t="s">
        <v>79</v>
      </c>
      <c r="AI224" s="58" t="s">
        <v>80</v>
      </c>
      <c r="AJ224" s="58" t="s">
        <v>82</v>
      </c>
      <c r="AK224" s="58" t="s">
        <v>82</v>
      </c>
      <c r="AL224" s="58" t="s">
        <v>81</v>
      </c>
      <c r="AM224" s="58" t="s">
        <v>473</v>
      </c>
      <c r="AN224" s="58" t="s">
        <v>69</v>
      </c>
      <c r="AO224" s="58" t="s">
        <v>84</v>
      </c>
      <c r="AP224" s="58" t="s">
        <v>109</v>
      </c>
      <c r="AQ224" s="58" t="s">
        <v>694</v>
      </c>
      <c r="AR224" s="58" t="s">
        <v>76</v>
      </c>
      <c r="AS224" s="58" t="s">
        <v>85</v>
      </c>
      <c r="AT224" s="58" t="s">
        <v>695</v>
      </c>
      <c r="AU224" s="58" t="s">
        <v>81</v>
      </c>
      <c r="AV224" s="58" t="s">
        <v>82</v>
      </c>
      <c r="AW224" s="58" t="s">
        <v>81</v>
      </c>
      <c r="AX224" s="3" t="s">
        <v>696</v>
      </c>
      <c r="AY224" s="59"/>
      <c r="AZ224" s="58" t="s">
        <v>123</v>
      </c>
      <c r="BA224" s="58" t="e">
        <f xml:space="preserve"> (stable)</f>
        <v>#NAME?</v>
      </c>
      <c r="BB224" s="58" t="s">
        <v>97</v>
      </c>
      <c r="BC224" s="59"/>
      <c r="BD224" s="58" t="s">
        <v>95</v>
      </c>
      <c r="BE224" s="58" t="s">
        <v>124</v>
      </c>
      <c r="BF224" s="58" t="s">
        <v>123</v>
      </c>
      <c r="BG224" s="58" t="e">
        <f xml:space="preserve"> (stable)</f>
        <v>#NAME?</v>
      </c>
      <c r="BH224" s="58" t="s">
        <v>123</v>
      </c>
      <c r="BI224" s="58" t="s">
        <v>125</v>
      </c>
      <c r="BJ224" s="58" t="s">
        <v>83</v>
      </c>
      <c r="BK224" s="58">
        <v>500000</v>
      </c>
      <c r="BL224" s="58">
        <v>1000000</v>
      </c>
      <c r="BM224" s="58" t="s">
        <v>84</v>
      </c>
    </row>
    <row r="225" spans="1:65" ht="115.5">
      <c r="A225" s="58"/>
      <c r="B225" s="58"/>
      <c r="C225" s="59"/>
      <c r="D225" s="58"/>
      <c r="E225" s="58"/>
      <c r="F225" s="58"/>
      <c r="G225" s="58"/>
      <c r="H225" s="58"/>
      <c r="I225" s="58"/>
      <c r="J225" s="58"/>
      <c r="K225" s="58"/>
      <c r="L225" s="58"/>
      <c r="M225" s="58"/>
      <c r="N225" s="58"/>
      <c r="O225" s="58"/>
      <c r="P225" s="58"/>
      <c r="Q225" s="58"/>
      <c r="R225" s="59"/>
      <c r="S225" s="58"/>
      <c r="T225" s="58"/>
      <c r="U225" s="58"/>
      <c r="V225" s="58"/>
      <c r="W225" s="58"/>
      <c r="X225" s="58"/>
      <c r="Y225" s="58"/>
      <c r="Z225" s="58"/>
      <c r="AA225" s="58"/>
      <c r="AB225" s="58"/>
      <c r="AC225" s="58"/>
      <c r="AD225" s="58"/>
      <c r="AE225" s="58"/>
      <c r="AF225" s="58"/>
      <c r="AG225" s="59"/>
      <c r="AH225" s="58"/>
      <c r="AI225" s="58"/>
      <c r="AJ225" s="58"/>
      <c r="AK225" s="58"/>
      <c r="AL225" s="58"/>
      <c r="AM225" s="58"/>
      <c r="AN225" s="58"/>
      <c r="AO225" s="58"/>
      <c r="AP225" s="58"/>
      <c r="AQ225" s="58"/>
      <c r="AR225" s="58"/>
      <c r="AS225" s="58"/>
      <c r="AT225" s="58"/>
      <c r="AU225" s="58"/>
      <c r="AV225" s="58"/>
      <c r="AW225" s="58"/>
      <c r="AX225" s="3" t="s">
        <v>697</v>
      </c>
      <c r="AY225" s="59"/>
      <c r="AZ225" s="58"/>
      <c r="BA225" s="58"/>
      <c r="BB225" s="58"/>
      <c r="BC225" s="59"/>
      <c r="BD225" s="58"/>
      <c r="BE225" s="58"/>
      <c r="BF225" s="58"/>
      <c r="BG225" s="58"/>
      <c r="BH225" s="58"/>
      <c r="BI225" s="58"/>
      <c r="BJ225" s="58"/>
      <c r="BK225" s="58"/>
      <c r="BL225" s="58"/>
      <c r="BM225" s="58"/>
    </row>
    <row r="226" spans="1:65" ht="77.25">
      <c r="A226" s="58"/>
      <c r="B226" s="58"/>
      <c r="C226" s="59"/>
      <c r="D226" s="58"/>
      <c r="E226" s="58"/>
      <c r="F226" s="58"/>
      <c r="G226" s="58"/>
      <c r="H226" s="58"/>
      <c r="I226" s="58"/>
      <c r="J226" s="58"/>
      <c r="K226" s="58"/>
      <c r="L226" s="58"/>
      <c r="M226" s="58"/>
      <c r="N226" s="58"/>
      <c r="O226" s="58"/>
      <c r="P226" s="58"/>
      <c r="Q226" s="58"/>
      <c r="R226" s="59"/>
      <c r="S226" s="58"/>
      <c r="T226" s="58"/>
      <c r="U226" s="58"/>
      <c r="V226" s="58"/>
      <c r="W226" s="58"/>
      <c r="X226" s="58"/>
      <c r="Y226" s="58"/>
      <c r="Z226" s="58"/>
      <c r="AA226" s="58"/>
      <c r="AB226" s="58"/>
      <c r="AC226" s="58"/>
      <c r="AD226" s="58"/>
      <c r="AE226" s="58"/>
      <c r="AF226" s="58"/>
      <c r="AG226" s="59"/>
      <c r="AH226" s="58"/>
      <c r="AI226" s="58"/>
      <c r="AJ226" s="58"/>
      <c r="AK226" s="58"/>
      <c r="AL226" s="58"/>
      <c r="AM226" s="58"/>
      <c r="AN226" s="58"/>
      <c r="AO226" s="58"/>
      <c r="AP226" s="58"/>
      <c r="AQ226" s="58"/>
      <c r="AR226" s="58"/>
      <c r="AS226" s="58"/>
      <c r="AT226" s="58"/>
      <c r="AU226" s="58"/>
      <c r="AV226" s="58"/>
      <c r="AW226" s="58"/>
      <c r="AX226" s="3" t="s">
        <v>698</v>
      </c>
      <c r="AY226" s="59"/>
      <c r="AZ226" s="58"/>
      <c r="BA226" s="58"/>
      <c r="BB226" s="58"/>
      <c r="BC226" s="59"/>
      <c r="BD226" s="58"/>
      <c r="BE226" s="58"/>
      <c r="BF226" s="58"/>
      <c r="BG226" s="58"/>
      <c r="BH226" s="58"/>
      <c r="BI226" s="58"/>
      <c r="BJ226" s="58"/>
      <c r="BK226" s="58"/>
      <c r="BL226" s="58"/>
      <c r="BM226" s="58"/>
    </row>
    <row r="227" spans="1:65" ht="51.75">
      <c r="A227" s="58" t="s">
        <v>699</v>
      </c>
      <c r="B227" s="58" t="s">
        <v>343</v>
      </c>
      <c r="C227" s="59"/>
      <c r="D227" s="58" t="s">
        <v>67</v>
      </c>
      <c r="E227" s="58" t="s">
        <v>68</v>
      </c>
      <c r="F227" s="58" t="s">
        <v>69</v>
      </c>
      <c r="G227" s="58" t="s">
        <v>700</v>
      </c>
      <c r="H227" s="58">
        <v>1038</v>
      </c>
      <c r="I227" s="58" t="s">
        <v>701</v>
      </c>
      <c r="J227" s="58" t="s">
        <v>701</v>
      </c>
      <c r="K227" s="58" t="s">
        <v>699</v>
      </c>
      <c r="L227" s="58" t="s">
        <v>346</v>
      </c>
      <c r="M227" s="58" t="s">
        <v>73</v>
      </c>
      <c r="N227" s="58" t="s">
        <v>241</v>
      </c>
      <c r="O227" s="58" t="s">
        <v>84</v>
      </c>
      <c r="P227" s="58" t="s">
        <v>76</v>
      </c>
      <c r="Q227" s="58">
        <v>0</v>
      </c>
      <c r="R227" s="59"/>
      <c r="S227" s="58" t="s">
        <v>702</v>
      </c>
      <c r="T227" s="58" t="s">
        <v>107</v>
      </c>
      <c r="U227" s="58" t="s">
        <v>80</v>
      </c>
      <c r="V227" s="58" t="s">
        <v>82</v>
      </c>
      <c r="W227" s="58" t="s">
        <v>82</v>
      </c>
      <c r="X227" s="58" t="s">
        <v>82</v>
      </c>
      <c r="Y227" s="58" t="s">
        <v>83</v>
      </c>
      <c r="Z227" s="58">
        <v>10</v>
      </c>
      <c r="AA227" s="58">
        <v>500</v>
      </c>
      <c r="AB227" s="58" t="s">
        <v>69</v>
      </c>
      <c r="AC227" s="58" t="s">
        <v>75</v>
      </c>
      <c r="AD227" s="58" t="s">
        <v>76</v>
      </c>
      <c r="AE227" s="58" t="s">
        <v>90</v>
      </c>
      <c r="AF227" s="58">
        <v>3</v>
      </c>
      <c r="AG227" s="59"/>
      <c r="AH227" s="58" t="s">
        <v>107</v>
      </c>
      <c r="AI227" s="58" t="s">
        <v>80</v>
      </c>
      <c r="AJ227" s="58" t="s">
        <v>82</v>
      </c>
      <c r="AK227" s="58" t="s">
        <v>81</v>
      </c>
      <c r="AL227" s="58" t="s">
        <v>82</v>
      </c>
      <c r="AM227" s="58" t="s">
        <v>631</v>
      </c>
      <c r="AN227" s="58" t="s">
        <v>69</v>
      </c>
      <c r="AO227" s="58" t="s">
        <v>84</v>
      </c>
      <c r="AP227" s="58" t="s">
        <v>109</v>
      </c>
      <c r="AQ227" s="58" t="s">
        <v>703</v>
      </c>
      <c r="AR227" s="58" t="s">
        <v>76</v>
      </c>
      <c r="AS227" s="58" t="s">
        <v>90</v>
      </c>
      <c r="AT227" s="58" t="s">
        <v>363</v>
      </c>
      <c r="AU227" s="58" t="s">
        <v>82</v>
      </c>
      <c r="AV227" s="58" t="s">
        <v>81</v>
      </c>
      <c r="AW227" s="58" t="s">
        <v>82</v>
      </c>
      <c r="AX227" s="3" t="s">
        <v>704</v>
      </c>
      <c r="AY227" s="59"/>
      <c r="AZ227" s="58" t="s">
        <v>123</v>
      </c>
      <c r="BA227" s="58" t="e">
        <f xml:space="preserve"> (stable)</f>
        <v>#NAME?</v>
      </c>
      <c r="BB227" s="58" t="s">
        <v>123</v>
      </c>
      <c r="BC227" s="58" t="s">
        <v>187</v>
      </c>
      <c r="BD227" s="58" t="s">
        <v>123</v>
      </c>
      <c r="BE227" s="58" t="s">
        <v>187</v>
      </c>
      <c r="BF227" s="58" t="s">
        <v>123</v>
      </c>
      <c r="BG227" s="58" t="s">
        <v>187</v>
      </c>
      <c r="BH227" s="58" t="s">
        <v>123</v>
      </c>
      <c r="BI227" s="58" t="s">
        <v>250</v>
      </c>
      <c r="BJ227" s="58" t="s">
        <v>83</v>
      </c>
      <c r="BK227" s="59"/>
      <c r="BL227" s="59"/>
      <c r="BM227" s="59"/>
    </row>
    <row r="228" spans="1:65" ht="51.75">
      <c r="A228" s="58"/>
      <c r="B228" s="58"/>
      <c r="C228" s="59"/>
      <c r="D228" s="58"/>
      <c r="E228" s="58"/>
      <c r="F228" s="58"/>
      <c r="G228" s="58"/>
      <c r="H228" s="58"/>
      <c r="I228" s="58"/>
      <c r="J228" s="58"/>
      <c r="K228" s="58"/>
      <c r="L228" s="58"/>
      <c r="M228" s="58"/>
      <c r="N228" s="58"/>
      <c r="O228" s="58"/>
      <c r="P228" s="58"/>
      <c r="Q228" s="58"/>
      <c r="R228" s="59"/>
      <c r="S228" s="58"/>
      <c r="T228" s="58"/>
      <c r="U228" s="58"/>
      <c r="V228" s="58"/>
      <c r="W228" s="58"/>
      <c r="X228" s="58"/>
      <c r="Y228" s="58"/>
      <c r="Z228" s="58"/>
      <c r="AA228" s="58"/>
      <c r="AB228" s="58"/>
      <c r="AC228" s="58"/>
      <c r="AD228" s="58"/>
      <c r="AE228" s="58"/>
      <c r="AF228" s="58"/>
      <c r="AG228" s="59"/>
      <c r="AH228" s="58"/>
      <c r="AI228" s="58"/>
      <c r="AJ228" s="58"/>
      <c r="AK228" s="58"/>
      <c r="AL228" s="58"/>
      <c r="AM228" s="58"/>
      <c r="AN228" s="58"/>
      <c r="AO228" s="58"/>
      <c r="AP228" s="58"/>
      <c r="AQ228" s="58"/>
      <c r="AR228" s="58"/>
      <c r="AS228" s="58"/>
      <c r="AT228" s="58"/>
      <c r="AU228" s="58"/>
      <c r="AV228" s="58"/>
      <c r="AW228" s="58"/>
      <c r="AX228" s="3" t="s">
        <v>705</v>
      </c>
      <c r="AY228" s="59"/>
      <c r="AZ228" s="58"/>
      <c r="BA228" s="58"/>
      <c r="BB228" s="58"/>
      <c r="BC228" s="58"/>
      <c r="BD228" s="58"/>
      <c r="BE228" s="58"/>
      <c r="BF228" s="58"/>
      <c r="BG228" s="58"/>
      <c r="BH228" s="58"/>
      <c r="BI228" s="58"/>
      <c r="BJ228" s="58"/>
      <c r="BK228" s="59"/>
      <c r="BL228" s="59"/>
      <c r="BM228" s="59"/>
    </row>
    <row r="229" spans="1:65" ht="112.5" customHeight="1">
      <c r="A229" s="58" t="s">
        <v>706</v>
      </c>
      <c r="B229" s="58" t="s">
        <v>163</v>
      </c>
      <c r="C229" s="59"/>
      <c r="D229" s="58" t="s">
        <v>67</v>
      </c>
      <c r="E229" s="58" t="s">
        <v>68</v>
      </c>
      <c r="F229" s="58" t="s">
        <v>69</v>
      </c>
      <c r="G229" s="58" t="s">
        <v>707</v>
      </c>
      <c r="H229" s="58">
        <v>1355</v>
      </c>
      <c r="I229" s="58" t="s">
        <v>708</v>
      </c>
      <c r="J229" s="58" t="s">
        <v>708</v>
      </c>
      <c r="K229" s="58" t="s">
        <v>706</v>
      </c>
      <c r="L229" s="58" t="s">
        <v>72</v>
      </c>
      <c r="M229" s="58" t="s">
        <v>73</v>
      </c>
      <c r="N229" s="58" t="s">
        <v>709</v>
      </c>
      <c r="O229" s="58" t="s">
        <v>84</v>
      </c>
      <c r="P229" s="58" t="s">
        <v>76</v>
      </c>
      <c r="Q229" s="58" t="s">
        <v>85</v>
      </c>
      <c r="R229" s="59"/>
      <c r="S229" s="58" t="s">
        <v>710</v>
      </c>
      <c r="T229" s="58" t="s">
        <v>107</v>
      </c>
      <c r="U229" s="58" t="s">
        <v>80</v>
      </c>
      <c r="V229" s="59"/>
      <c r="W229" s="59"/>
      <c r="X229" s="59"/>
      <c r="Y229" s="58" t="s">
        <v>83</v>
      </c>
      <c r="Z229" s="58">
        <v>80</v>
      </c>
      <c r="AA229" s="58">
        <v>120</v>
      </c>
      <c r="AB229" s="58" t="s">
        <v>69</v>
      </c>
      <c r="AC229" s="58" t="s">
        <v>84</v>
      </c>
      <c r="AD229" s="58" t="s">
        <v>76</v>
      </c>
      <c r="AE229" s="58" t="s">
        <v>85</v>
      </c>
      <c r="AF229" s="58">
        <v>3</v>
      </c>
      <c r="AG229" s="59"/>
      <c r="AH229" s="58" t="s">
        <v>107</v>
      </c>
      <c r="AI229" s="58" t="s">
        <v>80</v>
      </c>
      <c r="AJ229" s="59"/>
      <c r="AK229" s="59"/>
      <c r="AL229" s="59"/>
      <c r="AM229" s="58" t="s">
        <v>711</v>
      </c>
      <c r="AN229" s="58" t="s">
        <v>69</v>
      </c>
      <c r="AO229" s="58" t="s">
        <v>75</v>
      </c>
      <c r="AP229" s="58" t="s">
        <v>135</v>
      </c>
      <c r="AQ229" s="58" t="s">
        <v>712</v>
      </c>
      <c r="AR229" s="58" t="s">
        <v>76</v>
      </c>
      <c r="AS229" s="58" t="s">
        <v>85</v>
      </c>
      <c r="AT229" s="58" t="s">
        <v>713</v>
      </c>
      <c r="AU229" s="58" t="s">
        <v>81</v>
      </c>
      <c r="AV229" s="58" t="s">
        <v>82</v>
      </c>
      <c r="AW229" s="58" t="s">
        <v>82</v>
      </c>
      <c r="AX229" s="58" t="s">
        <v>714</v>
      </c>
      <c r="AY229" s="59"/>
      <c r="AZ229" s="58" t="s">
        <v>123</v>
      </c>
      <c r="BA229" s="58" t="s">
        <v>124</v>
      </c>
      <c r="BB229" s="58" t="s">
        <v>123</v>
      </c>
      <c r="BC229" s="58" t="s">
        <v>124</v>
      </c>
      <c r="BD229" s="58" t="s">
        <v>97</v>
      </c>
      <c r="BE229" s="59"/>
      <c r="BF229" s="58" t="s">
        <v>123</v>
      </c>
      <c r="BG229" s="58" t="s">
        <v>124</v>
      </c>
      <c r="BH229" s="58" t="s">
        <v>123</v>
      </c>
      <c r="BI229" s="58" t="s">
        <v>125</v>
      </c>
      <c r="BJ229" s="58" t="s">
        <v>83</v>
      </c>
      <c r="BK229" s="59"/>
      <c r="BL229" s="59"/>
      <c r="BM229" s="59"/>
    </row>
    <row r="230" spans="1:65">
      <c r="A230" s="58"/>
      <c r="B230" s="58"/>
      <c r="C230" s="59"/>
      <c r="D230" s="58"/>
      <c r="E230" s="58"/>
      <c r="F230" s="58"/>
      <c r="G230" s="58"/>
      <c r="H230" s="58"/>
      <c r="I230" s="58"/>
      <c r="J230" s="58"/>
      <c r="K230" s="58"/>
      <c r="L230" s="58"/>
      <c r="M230" s="58"/>
      <c r="N230" s="58"/>
      <c r="O230" s="58"/>
      <c r="P230" s="58"/>
      <c r="Q230" s="58"/>
      <c r="R230" s="59"/>
      <c r="S230" s="58"/>
      <c r="T230" s="58"/>
      <c r="U230" s="58"/>
      <c r="V230" s="59"/>
      <c r="W230" s="59"/>
      <c r="X230" s="59"/>
      <c r="Y230" s="58"/>
      <c r="Z230" s="58"/>
      <c r="AA230" s="58"/>
      <c r="AB230" s="58"/>
      <c r="AC230" s="58"/>
      <c r="AD230" s="58"/>
      <c r="AE230" s="58"/>
      <c r="AF230" s="58"/>
      <c r="AG230" s="59"/>
      <c r="AH230" s="58"/>
      <c r="AI230" s="58"/>
      <c r="AJ230" s="59"/>
      <c r="AK230" s="59"/>
      <c r="AL230" s="59"/>
      <c r="AM230" s="58"/>
      <c r="AN230" s="58"/>
      <c r="AO230" s="58"/>
      <c r="AP230" s="58"/>
      <c r="AQ230" s="58"/>
      <c r="AR230" s="58"/>
      <c r="AS230" s="58"/>
      <c r="AT230" s="58"/>
      <c r="AU230" s="58"/>
      <c r="AV230" s="58"/>
      <c r="AW230" s="58"/>
      <c r="AX230" s="58"/>
      <c r="AY230" s="59"/>
      <c r="AZ230" s="58"/>
      <c r="BA230" s="58"/>
      <c r="BB230" s="58"/>
      <c r="BC230" s="58"/>
      <c r="BD230" s="58"/>
      <c r="BE230" s="59"/>
      <c r="BF230" s="58"/>
      <c r="BG230" s="58"/>
      <c r="BH230" s="58"/>
      <c r="BI230" s="58"/>
      <c r="BJ230" s="58"/>
      <c r="BK230" s="59"/>
      <c r="BL230" s="59"/>
      <c r="BM230" s="59"/>
    </row>
    <row r="231" spans="1:65" ht="102.75">
      <c r="A231" s="58" t="s">
        <v>715</v>
      </c>
      <c r="B231" s="58" t="s">
        <v>291</v>
      </c>
      <c r="C231" s="59"/>
      <c r="D231" s="58" t="s">
        <v>67</v>
      </c>
      <c r="E231" s="58" t="s">
        <v>68</v>
      </c>
      <c r="F231" s="58" t="s">
        <v>76</v>
      </c>
      <c r="G231" s="58" t="s">
        <v>716</v>
      </c>
      <c r="H231" s="58">
        <v>1059</v>
      </c>
      <c r="I231" s="58" t="s">
        <v>717</v>
      </c>
      <c r="J231" s="58" t="s">
        <v>717</v>
      </c>
      <c r="K231" s="58" t="s">
        <v>715</v>
      </c>
      <c r="L231" s="58" t="s">
        <v>294</v>
      </c>
      <c r="M231" s="58" t="s">
        <v>73</v>
      </c>
      <c r="N231" s="58" t="s">
        <v>295</v>
      </c>
      <c r="O231" s="58" t="s">
        <v>84</v>
      </c>
      <c r="P231" s="58" t="s">
        <v>76</v>
      </c>
      <c r="Q231" s="58">
        <v>0</v>
      </c>
      <c r="R231" s="59"/>
      <c r="S231" s="58" t="s">
        <v>718</v>
      </c>
      <c r="T231" s="58" t="s">
        <v>107</v>
      </c>
      <c r="U231" s="58" t="s">
        <v>80</v>
      </c>
      <c r="V231" s="58" t="s">
        <v>82</v>
      </c>
      <c r="W231" s="58" t="s">
        <v>81</v>
      </c>
      <c r="X231" s="58" t="s">
        <v>82</v>
      </c>
      <c r="Y231" s="58" t="s">
        <v>83</v>
      </c>
      <c r="Z231" s="58">
        <v>800</v>
      </c>
      <c r="AA231" s="58">
        <v>3500</v>
      </c>
      <c r="AB231" s="58" t="s">
        <v>69</v>
      </c>
      <c r="AC231" s="58" t="s">
        <v>84</v>
      </c>
      <c r="AD231" s="58" t="s">
        <v>76</v>
      </c>
      <c r="AE231" s="58" t="s">
        <v>85</v>
      </c>
      <c r="AF231" s="58">
        <v>3</v>
      </c>
      <c r="AG231" s="59"/>
      <c r="AH231" s="58" t="s">
        <v>107</v>
      </c>
      <c r="AI231" s="58" t="s">
        <v>80</v>
      </c>
      <c r="AJ231" s="58" t="s">
        <v>81</v>
      </c>
      <c r="AK231" s="58" t="s">
        <v>82</v>
      </c>
      <c r="AL231" s="58" t="s">
        <v>82</v>
      </c>
      <c r="AM231" s="58" t="s">
        <v>631</v>
      </c>
      <c r="AN231" s="58" t="s">
        <v>69</v>
      </c>
      <c r="AO231" s="58" t="s">
        <v>84</v>
      </c>
      <c r="AP231" s="58" t="s">
        <v>135</v>
      </c>
      <c r="AQ231" s="58" t="s">
        <v>719</v>
      </c>
      <c r="AR231" s="58" t="s">
        <v>76</v>
      </c>
      <c r="AS231" s="58">
        <v>0</v>
      </c>
      <c r="AT231" s="58" t="s">
        <v>633</v>
      </c>
      <c r="AU231" s="58" t="s">
        <v>82</v>
      </c>
      <c r="AV231" s="58" t="s">
        <v>82</v>
      </c>
      <c r="AW231" s="58" t="s">
        <v>81</v>
      </c>
      <c r="AX231" s="3" t="s">
        <v>720</v>
      </c>
      <c r="AY231" s="59"/>
      <c r="AZ231" s="58" t="s">
        <v>123</v>
      </c>
      <c r="BA231" s="58" t="e">
        <f xml:space="preserve"> (stable)</f>
        <v>#NAME?</v>
      </c>
      <c r="BB231" s="58" t="s">
        <v>123</v>
      </c>
      <c r="BC231" s="58" t="s">
        <v>124</v>
      </c>
      <c r="BD231" s="58" t="s">
        <v>123</v>
      </c>
      <c r="BE231" s="58" t="e">
        <f xml:space="preserve"> (stable)</f>
        <v>#NAME?</v>
      </c>
      <c r="BF231" s="58" t="s">
        <v>123</v>
      </c>
      <c r="BG231" s="59"/>
      <c r="BH231" s="58" t="s">
        <v>123</v>
      </c>
      <c r="BI231" s="58" t="s">
        <v>125</v>
      </c>
      <c r="BJ231" s="58" t="s">
        <v>83</v>
      </c>
      <c r="BK231" s="58">
        <v>800</v>
      </c>
      <c r="BL231" s="58">
        <v>3500</v>
      </c>
      <c r="BM231" s="58" t="s">
        <v>84</v>
      </c>
    </row>
    <row r="232" spans="1:65" ht="64.5">
      <c r="A232" s="58"/>
      <c r="B232" s="58"/>
      <c r="C232" s="59"/>
      <c r="D232" s="58"/>
      <c r="E232" s="58"/>
      <c r="F232" s="58"/>
      <c r="G232" s="58"/>
      <c r="H232" s="58"/>
      <c r="I232" s="58"/>
      <c r="J232" s="58"/>
      <c r="K232" s="58"/>
      <c r="L232" s="58"/>
      <c r="M232" s="58"/>
      <c r="N232" s="58"/>
      <c r="O232" s="58"/>
      <c r="P232" s="58"/>
      <c r="Q232" s="58"/>
      <c r="R232" s="59"/>
      <c r="S232" s="58"/>
      <c r="T232" s="58"/>
      <c r="U232" s="58"/>
      <c r="V232" s="58"/>
      <c r="W232" s="58"/>
      <c r="X232" s="58"/>
      <c r="Y232" s="58"/>
      <c r="Z232" s="58"/>
      <c r="AA232" s="58"/>
      <c r="AB232" s="58"/>
      <c r="AC232" s="58"/>
      <c r="AD232" s="58"/>
      <c r="AE232" s="58"/>
      <c r="AF232" s="58"/>
      <c r="AG232" s="59"/>
      <c r="AH232" s="58"/>
      <c r="AI232" s="58"/>
      <c r="AJ232" s="58"/>
      <c r="AK232" s="58"/>
      <c r="AL232" s="58"/>
      <c r="AM232" s="58"/>
      <c r="AN232" s="58"/>
      <c r="AO232" s="58"/>
      <c r="AP232" s="58"/>
      <c r="AQ232" s="58"/>
      <c r="AR232" s="58"/>
      <c r="AS232" s="58"/>
      <c r="AT232" s="58"/>
      <c r="AU232" s="58"/>
      <c r="AV232" s="58"/>
      <c r="AW232" s="58"/>
      <c r="AX232" s="3" t="s">
        <v>721</v>
      </c>
      <c r="AY232" s="59"/>
      <c r="AZ232" s="58"/>
      <c r="BA232" s="58"/>
      <c r="BB232" s="58"/>
      <c r="BC232" s="58"/>
      <c r="BD232" s="58"/>
      <c r="BE232" s="58"/>
      <c r="BF232" s="58"/>
      <c r="BG232" s="59"/>
      <c r="BH232" s="58"/>
      <c r="BI232" s="58"/>
      <c r="BJ232" s="58"/>
      <c r="BK232" s="58"/>
      <c r="BL232" s="58"/>
      <c r="BM232" s="58"/>
    </row>
    <row r="233" spans="1:65" ht="115.5">
      <c r="A233" s="58"/>
      <c r="B233" s="58"/>
      <c r="C233" s="59"/>
      <c r="D233" s="58"/>
      <c r="E233" s="58"/>
      <c r="F233" s="58"/>
      <c r="G233" s="58"/>
      <c r="H233" s="58"/>
      <c r="I233" s="58"/>
      <c r="J233" s="58"/>
      <c r="K233" s="58"/>
      <c r="L233" s="58"/>
      <c r="M233" s="58"/>
      <c r="N233" s="58"/>
      <c r="O233" s="58"/>
      <c r="P233" s="58"/>
      <c r="Q233" s="58"/>
      <c r="R233" s="59"/>
      <c r="S233" s="58"/>
      <c r="T233" s="58"/>
      <c r="U233" s="58"/>
      <c r="V233" s="58"/>
      <c r="W233" s="58"/>
      <c r="X233" s="58"/>
      <c r="Y233" s="58"/>
      <c r="Z233" s="58"/>
      <c r="AA233" s="58"/>
      <c r="AB233" s="58"/>
      <c r="AC233" s="58"/>
      <c r="AD233" s="58"/>
      <c r="AE233" s="58"/>
      <c r="AF233" s="58"/>
      <c r="AG233" s="59"/>
      <c r="AH233" s="58"/>
      <c r="AI233" s="58"/>
      <c r="AJ233" s="58"/>
      <c r="AK233" s="58"/>
      <c r="AL233" s="58"/>
      <c r="AM233" s="58"/>
      <c r="AN233" s="58"/>
      <c r="AO233" s="58"/>
      <c r="AP233" s="58"/>
      <c r="AQ233" s="58"/>
      <c r="AR233" s="58"/>
      <c r="AS233" s="58"/>
      <c r="AT233" s="58"/>
      <c r="AU233" s="58"/>
      <c r="AV233" s="58"/>
      <c r="AW233" s="58"/>
      <c r="AX233" s="3" t="s">
        <v>722</v>
      </c>
      <c r="AY233" s="59"/>
      <c r="AZ233" s="58"/>
      <c r="BA233" s="58"/>
      <c r="BB233" s="58"/>
      <c r="BC233" s="58"/>
      <c r="BD233" s="58"/>
      <c r="BE233" s="58"/>
      <c r="BF233" s="58"/>
      <c r="BG233" s="59"/>
      <c r="BH233" s="58"/>
      <c r="BI233" s="58"/>
      <c r="BJ233" s="58"/>
      <c r="BK233" s="58"/>
      <c r="BL233" s="58"/>
      <c r="BM233" s="58"/>
    </row>
    <row r="234" spans="1:65" ht="77.25">
      <c r="A234" s="58" t="s">
        <v>723</v>
      </c>
      <c r="B234" s="58" t="s">
        <v>667</v>
      </c>
      <c r="C234" s="59"/>
      <c r="D234" s="58" t="s">
        <v>67</v>
      </c>
      <c r="E234" s="58" t="s">
        <v>68</v>
      </c>
      <c r="F234" s="58" t="s">
        <v>69</v>
      </c>
      <c r="G234" s="58" t="s">
        <v>724</v>
      </c>
      <c r="H234" s="58">
        <v>4056</v>
      </c>
      <c r="I234" s="58" t="s">
        <v>725</v>
      </c>
      <c r="J234" s="58" t="s">
        <v>725</v>
      </c>
      <c r="K234" s="58" t="s">
        <v>723</v>
      </c>
      <c r="L234" s="58" t="s">
        <v>670</v>
      </c>
      <c r="M234" s="58" t="s">
        <v>73</v>
      </c>
      <c r="N234" s="58" t="s">
        <v>726</v>
      </c>
      <c r="O234" s="58" t="s">
        <v>75</v>
      </c>
      <c r="P234" s="58" t="s">
        <v>76</v>
      </c>
      <c r="Q234" s="58" t="s">
        <v>85</v>
      </c>
      <c r="R234" s="59"/>
      <c r="S234" s="58" t="s">
        <v>727</v>
      </c>
      <c r="T234" s="58" t="s">
        <v>79</v>
      </c>
      <c r="U234" s="58" t="s">
        <v>80</v>
      </c>
      <c r="V234" s="58" t="s">
        <v>81</v>
      </c>
      <c r="W234" s="58" t="s">
        <v>81</v>
      </c>
      <c r="X234" s="58" t="s">
        <v>82</v>
      </c>
      <c r="Y234" s="58" t="s">
        <v>83</v>
      </c>
      <c r="Z234" s="58">
        <v>270000000</v>
      </c>
      <c r="AA234" s="58">
        <v>400000000</v>
      </c>
      <c r="AB234" s="58" t="s">
        <v>69</v>
      </c>
      <c r="AC234" s="58" t="s">
        <v>75</v>
      </c>
      <c r="AD234" s="58" t="s">
        <v>76</v>
      </c>
      <c r="AE234" s="58" t="s">
        <v>90</v>
      </c>
      <c r="AF234" s="58">
        <v>1</v>
      </c>
      <c r="AG234" s="59"/>
      <c r="AH234" s="58" t="s">
        <v>79</v>
      </c>
      <c r="AI234" s="58" t="s">
        <v>80</v>
      </c>
      <c r="AJ234" s="58" t="s">
        <v>82</v>
      </c>
      <c r="AK234" s="58" t="s">
        <v>81</v>
      </c>
      <c r="AL234" s="58" t="s">
        <v>81</v>
      </c>
      <c r="AM234" s="58" t="s">
        <v>728</v>
      </c>
      <c r="AN234" s="58" t="s">
        <v>69</v>
      </c>
      <c r="AO234" s="58" t="s">
        <v>75</v>
      </c>
      <c r="AP234" s="58" t="s">
        <v>109</v>
      </c>
      <c r="AQ234" s="58" t="s">
        <v>729</v>
      </c>
      <c r="AR234" s="58" t="s">
        <v>76</v>
      </c>
      <c r="AS234" s="58" t="s">
        <v>77</v>
      </c>
      <c r="AT234" s="58" t="s">
        <v>730</v>
      </c>
      <c r="AU234" s="58" t="s">
        <v>82</v>
      </c>
      <c r="AV234" s="58" t="s">
        <v>81</v>
      </c>
      <c r="AW234" s="58" t="s">
        <v>81</v>
      </c>
      <c r="AX234" s="3" t="s">
        <v>731</v>
      </c>
      <c r="AY234" s="59"/>
      <c r="AZ234" s="58" t="s">
        <v>97</v>
      </c>
      <c r="BA234" s="59"/>
      <c r="BB234" s="58" t="s">
        <v>97</v>
      </c>
      <c r="BC234" s="59"/>
      <c r="BD234" s="58" t="s">
        <v>95</v>
      </c>
      <c r="BE234" s="58" t="s">
        <v>96</v>
      </c>
      <c r="BF234" s="58" t="s">
        <v>95</v>
      </c>
      <c r="BG234" s="58" t="s">
        <v>187</v>
      </c>
      <c r="BH234" s="58" t="s">
        <v>95</v>
      </c>
      <c r="BI234" s="58" t="s">
        <v>99</v>
      </c>
      <c r="BJ234" s="58" t="s">
        <v>83</v>
      </c>
      <c r="BK234" s="58">
        <v>90000000</v>
      </c>
      <c r="BL234" s="58">
        <v>133000000</v>
      </c>
      <c r="BM234" s="58" t="s">
        <v>75</v>
      </c>
    </row>
    <row r="235" spans="1:65" ht="102.75">
      <c r="A235" s="58"/>
      <c r="B235" s="58"/>
      <c r="C235" s="59"/>
      <c r="D235" s="58"/>
      <c r="E235" s="58"/>
      <c r="F235" s="58"/>
      <c r="G235" s="58"/>
      <c r="H235" s="58"/>
      <c r="I235" s="58"/>
      <c r="J235" s="58"/>
      <c r="K235" s="58"/>
      <c r="L235" s="58"/>
      <c r="M235" s="58"/>
      <c r="N235" s="58"/>
      <c r="O235" s="58"/>
      <c r="P235" s="58"/>
      <c r="Q235" s="58"/>
      <c r="R235" s="59"/>
      <c r="S235" s="58"/>
      <c r="T235" s="58"/>
      <c r="U235" s="58"/>
      <c r="V235" s="58"/>
      <c r="W235" s="58"/>
      <c r="X235" s="58"/>
      <c r="Y235" s="58"/>
      <c r="Z235" s="58"/>
      <c r="AA235" s="58"/>
      <c r="AB235" s="58"/>
      <c r="AC235" s="58"/>
      <c r="AD235" s="58"/>
      <c r="AE235" s="58"/>
      <c r="AF235" s="58"/>
      <c r="AG235" s="59"/>
      <c r="AH235" s="58"/>
      <c r="AI235" s="58"/>
      <c r="AJ235" s="58"/>
      <c r="AK235" s="58"/>
      <c r="AL235" s="58"/>
      <c r="AM235" s="58"/>
      <c r="AN235" s="58"/>
      <c r="AO235" s="58"/>
      <c r="AP235" s="58"/>
      <c r="AQ235" s="58"/>
      <c r="AR235" s="58"/>
      <c r="AS235" s="58"/>
      <c r="AT235" s="58"/>
      <c r="AU235" s="58"/>
      <c r="AV235" s="58"/>
      <c r="AW235" s="58"/>
      <c r="AX235" s="3" t="s">
        <v>732</v>
      </c>
      <c r="AY235" s="59"/>
      <c r="AZ235" s="58"/>
      <c r="BA235" s="59"/>
      <c r="BB235" s="58"/>
      <c r="BC235" s="59"/>
      <c r="BD235" s="58"/>
      <c r="BE235" s="58"/>
      <c r="BF235" s="58"/>
      <c r="BG235" s="58"/>
      <c r="BH235" s="58"/>
      <c r="BI235" s="58"/>
      <c r="BJ235" s="58"/>
      <c r="BK235" s="58"/>
      <c r="BL235" s="58"/>
      <c r="BM235" s="58"/>
    </row>
    <row r="236" spans="1:65" ht="115.5">
      <c r="A236" s="58"/>
      <c r="B236" s="58"/>
      <c r="C236" s="59"/>
      <c r="D236" s="58"/>
      <c r="E236" s="58"/>
      <c r="F236" s="58"/>
      <c r="G236" s="58"/>
      <c r="H236" s="58"/>
      <c r="I236" s="58"/>
      <c r="J236" s="58"/>
      <c r="K236" s="58"/>
      <c r="L236" s="58"/>
      <c r="M236" s="58"/>
      <c r="N236" s="58"/>
      <c r="O236" s="58"/>
      <c r="P236" s="58"/>
      <c r="Q236" s="58"/>
      <c r="R236" s="59"/>
      <c r="S236" s="58"/>
      <c r="T236" s="58"/>
      <c r="U236" s="58"/>
      <c r="V236" s="58"/>
      <c r="W236" s="58"/>
      <c r="X236" s="58"/>
      <c r="Y236" s="58"/>
      <c r="Z236" s="58"/>
      <c r="AA236" s="58"/>
      <c r="AB236" s="58"/>
      <c r="AC236" s="58"/>
      <c r="AD236" s="58"/>
      <c r="AE236" s="58"/>
      <c r="AF236" s="58"/>
      <c r="AG236" s="59"/>
      <c r="AH236" s="58"/>
      <c r="AI236" s="58"/>
      <c r="AJ236" s="58"/>
      <c r="AK236" s="58"/>
      <c r="AL236" s="58"/>
      <c r="AM236" s="58"/>
      <c r="AN236" s="58"/>
      <c r="AO236" s="58"/>
      <c r="AP236" s="58"/>
      <c r="AQ236" s="58"/>
      <c r="AR236" s="58"/>
      <c r="AS236" s="58"/>
      <c r="AT236" s="58"/>
      <c r="AU236" s="58"/>
      <c r="AV236" s="58"/>
      <c r="AW236" s="58"/>
      <c r="AX236" s="3" t="s">
        <v>733</v>
      </c>
      <c r="AY236" s="59"/>
      <c r="AZ236" s="58"/>
      <c r="BA236" s="59"/>
      <c r="BB236" s="58"/>
      <c r="BC236" s="59"/>
      <c r="BD236" s="58"/>
      <c r="BE236" s="58"/>
      <c r="BF236" s="58"/>
      <c r="BG236" s="58"/>
      <c r="BH236" s="58"/>
      <c r="BI236" s="58"/>
      <c r="BJ236" s="58"/>
      <c r="BK236" s="58"/>
      <c r="BL236" s="58"/>
      <c r="BM236" s="58"/>
    </row>
    <row r="237" spans="1:65" ht="39">
      <c r="A237" s="58"/>
      <c r="B237" s="58"/>
      <c r="C237" s="59"/>
      <c r="D237" s="58"/>
      <c r="E237" s="58"/>
      <c r="F237" s="58"/>
      <c r="G237" s="58"/>
      <c r="H237" s="58"/>
      <c r="I237" s="58"/>
      <c r="J237" s="58"/>
      <c r="K237" s="58"/>
      <c r="L237" s="58"/>
      <c r="M237" s="58"/>
      <c r="N237" s="58"/>
      <c r="O237" s="58"/>
      <c r="P237" s="58"/>
      <c r="Q237" s="58"/>
      <c r="R237" s="59"/>
      <c r="S237" s="58"/>
      <c r="T237" s="58"/>
      <c r="U237" s="58"/>
      <c r="V237" s="58"/>
      <c r="W237" s="58"/>
      <c r="X237" s="58"/>
      <c r="Y237" s="58"/>
      <c r="Z237" s="58"/>
      <c r="AA237" s="58"/>
      <c r="AB237" s="58"/>
      <c r="AC237" s="58"/>
      <c r="AD237" s="58"/>
      <c r="AE237" s="58"/>
      <c r="AF237" s="58"/>
      <c r="AG237" s="59"/>
      <c r="AH237" s="58"/>
      <c r="AI237" s="58"/>
      <c r="AJ237" s="58"/>
      <c r="AK237" s="58"/>
      <c r="AL237" s="58"/>
      <c r="AM237" s="58"/>
      <c r="AN237" s="58"/>
      <c r="AO237" s="58"/>
      <c r="AP237" s="58"/>
      <c r="AQ237" s="58"/>
      <c r="AR237" s="58"/>
      <c r="AS237" s="58"/>
      <c r="AT237" s="58"/>
      <c r="AU237" s="58"/>
      <c r="AV237" s="58"/>
      <c r="AW237" s="58"/>
      <c r="AX237" s="3" t="s">
        <v>734</v>
      </c>
      <c r="AY237" s="59"/>
      <c r="AZ237" s="58"/>
      <c r="BA237" s="59"/>
      <c r="BB237" s="58"/>
      <c r="BC237" s="59"/>
      <c r="BD237" s="58"/>
      <c r="BE237" s="58"/>
      <c r="BF237" s="58"/>
      <c r="BG237" s="58"/>
      <c r="BH237" s="58"/>
      <c r="BI237" s="58"/>
      <c r="BJ237" s="58"/>
      <c r="BK237" s="58"/>
      <c r="BL237" s="58"/>
      <c r="BM237" s="58"/>
    </row>
    <row r="238" spans="1:65" ht="115.5">
      <c r="A238" s="58"/>
      <c r="B238" s="58"/>
      <c r="C238" s="59"/>
      <c r="D238" s="58"/>
      <c r="E238" s="58"/>
      <c r="F238" s="58"/>
      <c r="G238" s="58"/>
      <c r="H238" s="58"/>
      <c r="I238" s="58"/>
      <c r="J238" s="58"/>
      <c r="K238" s="58"/>
      <c r="L238" s="58"/>
      <c r="M238" s="58"/>
      <c r="N238" s="58"/>
      <c r="O238" s="58"/>
      <c r="P238" s="58"/>
      <c r="Q238" s="58"/>
      <c r="R238" s="59"/>
      <c r="S238" s="58"/>
      <c r="T238" s="58"/>
      <c r="U238" s="58"/>
      <c r="V238" s="58"/>
      <c r="W238" s="58"/>
      <c r="X238" s="58"/>
      <c r="Y238" s="58"/>
      <c r="Z238" s="58"/>
      <c r="AA238" s="58"/>
      <c r="AB238" s="58"/>
      <c r="AC238" s="58"/>
      <c r="AD238" s="58"/>
      <c r="AE238" s="58"/>
      <c r="AF238" s="58"/>
      <c r="AG238" s="59"/>
      <c r="AH238" s="58"/>
      <c r="AI238" s="58"/>
      <c r="AJ238" s="58"/>
      <c r="AK238" s="58"/>
      <c r="AL238" s="58"/>
      <c r="AM238" s="58"/>
      <c r="AN238" s="58"/>
      <c r="AO238" s="58"/>
      <c r="AP238" s="58"/>
      <c r="AQ238" s="58"/>
      <c r="AR238" s="58"/>
      <c r="AS238" s="58"/>
      <c r="AT238" s="58"/>
      <c r="AU238" s="58"/>
      <c r="AV238" s="58"/>
      <c r="AW238" s="58"/>
      <c r="AX238" s="3" t="s">
        <v>735</v>
      </c>
      <c r="AY238" s="59"/>
      <c r="AZ238" s="58"/>
      <c r="BA238" s="59"/>
      <c r="BB238" s="58"/>
      <c r="BC238" s="59"/>
      <c r="BD238" s="58"/>
      <c r="BE238" s="58"/>
      <c r="BF238" s="58"/>
      <c r="BG238" s="58"/>
      <c r="BH238" s="58"/>
      <c r="BI238" s="58"/>
      <c r="BJ238" s="58"/>
      <c r="BK238" s="58"/>
      <c r="BL238" s="58"/>
      <c r="BM238" s="58"/>
    </row>
    <row r="239" spans="1:65">
      <c r="A239" s="58"/>
      <c r="B239" s="58"/>
      <c r="C239" s="59"/>
      <c r="D239" s="58"/>
      <c r="E239" s="58"/>
      <c r="F239" s="58"/>
      <c r="G239" s="58"/>
      <c r="H239" s="58"/>
      <c r="I239" s="58"/>
      <c r="J239" s="58"/>
      <c r="K239" s="58"/>
      <c r="L239" s="58"/>
      <c r="M239" s="58"/>
      <c r="N239" s="58"/>
      <c r="O239" s="58"/>
      <c r="P239" s="58"/>
      <c r="Q239" s="58"/>
      <c r="R239" s="59"/>
      <c r="S239" s="58"/>
      <c r="T239" s="58"/>
      <c r="U239" s="58"/>
      <c r="V239" s="58"/>
      <c r="W239" s="58"/>
      <c r="X239" s="58"/>
      <c r="Y239" s="58"/>
      <c r="Z239" s="58"/>
      <c r="AA239" s="58"/>
      <c r="AB239" s="58"/>
      <c r="AC239" s="58"/>
      <c r="AD239" s="58"/>
      <c r="AE239" s="58"/>
      <c r="AF239" s="58"/>
      <c r="AG239" s="59"/>
      <c r="AH239" s="58"/>
      <c r="AI239" s="58"/>
      <c r="AJ239" s="58"/>
      <c r="AK239" s="58"/>
      <c r="AL239" s="58"/>
      <c r="AM239" s="58"/>
      <c r="AN239" s="58"/>
      <c r="AO239" s="58"/>
      <c r="AP239" s="58"/>
      <c r="AQ239" s="58"/>
      <c r="AR239" s="58"/>
      <c r="AS239" s="58"/>
      <c r="AT239" s="58"/>
      <c r="AU239" s="58"/>
      <c r="AV239" s="58"/>
      <c r="AW239" s="58"/>
      <c r="AX239" s="2"/>
      <c r="AY239" s="59"/>
      <c r="AZ239" s="58"/>
      <c r="BA239" s="59"/>
      <c r="BB239" s="58"/>
      <c r="BC239" s="59"/>
      <c r="BD239" s="58"/>
      <c r="BE239" s="58"/>
      <c r="BF239" s="58"/>
      <c r="BG239" s="58"/>
      <c r="BH239" s="58"/>
      <c r="BI239" s="58"/>
      <c r="BJ239" s="58"/>
      <c r="BK239" s="58"/>
      <c r="BL239" s="58"/>
      <c r="BM239" s="58"/>
    </row>
    <row r="240" spans="1:65" ht="141">
      <c r="A240" s="58"/>
      <c r="B240" s="58"/>
      <c r="C240" s="59"/>
      <c r="D240" s="58"/>
      <c r="E240" s="58"/>
      <c r="F240" s="58"/>
      <c r="G240" s="58"/>
      <c r="H240" s="58"/>
      <c r="I240" s="58"/>
      <c r="J240" s="58"/>
      <c r="K240" s="58"/>
      <c r="L240" s="58"/>
      <c r="M240" s="58"/>
      <c r="N240" s="58"/>
      <c r="O240" s="58"/>
      <c r="P240" s="58"/>
      <c r="Q240" s="58"/>
      <c r="R240" s="59"/>
      <c r="S240" s="58"/>
      <c r="T240" s="58"/>
      <c r="U240" s="58"/>
      <c r="V240" s="58"/>
      <c r="W240" s="58"/>
      <c r="X240" s="58"/>
      <c r="Y240" s="58"/>
      <c r="Z240" s="58"/>
      <c r="AA240" s="58"/>
      <c r="AB240" s="58"/>
      <c r="AC240" s="58"/>
      <c r="AD240" s="58"/>
      <c r="AE240" s="58"/>
      <c r="AF240" s="58"/>
      <c r="AG240" s="59"/>
      <c r="AH240" s="58"/>
      <c r="AI240" s="58"/>
      <c r="AJ240" s="58"/>
      <c r="AK240" s="58"/>
      <c r="AL240" s="58"/>
      <c r="AM240" s="58"/>
      <c r="AN240" s="58"/>
      <c r="AO240" s="58"/>
      <c r="AP240" s="58"/>
      <c r="AQ240" s="58"/>
      <c r="AR240" s="58"/>
      <c r="AS240" s="58"/>
      <c r="AT240" s="58"/>
      <c r="AU240" s="58"/>
      <c r="AV240" s="58"/>
      <c r="AW240" s="58"/>
      <c r="AX240" s="3" t="s">
        <v>736</v>
      </c>
      <c r="AY240" s="59"/>
      <c r="AZ240" s="58"/>
      <c r="BA240" s="59"/>
      <c r="BB240" s="58"/>
      <c r="BC240" s="59"/>
      <c r="BD240" s="58"/>
      <c r="BE240" s="58"/>
      <c r="BF240" s="58"/>
      <c r="BG240" s="58"/>
      <c r="BH240" s="58"/>
      <c r="BI240" s="58"/>
      <c r="BJ240" s="58"/>
      <c r="BK240" s="58"/>
      <c r="BL240" s="58"/>
      <c r="BM240" s="58"/>
    </row>
    <row r="241" spans="1:65">
      <c r="A241" s="58"/>
      <c r="B241" s="58"/>
      <c r="C241" s="59"/>
      <c r="D241" s="58"/>
      <c r="E241" s="58"/>
      <c r="F241" s="58"/>
      <c r="G241" s="58"/>
      <c r="H241" s="58"/>
      <c r="I241" s="58"/>
      <c r="J241" s="58"/>
      <c r="K241" s="58"/>
      <c r="L241" s="58"/>
      <c r="M241" s="58"/>
      <c r="N241" s="58"/>
      <c r="O241" s="58"/>
      <c r="P241" s="58"/>
      <c r="Q241" s="58"/>
      <c r="R241" s="59"/>
      <c r="S241" s="58"/>
      <c r="T241" s="58"/>
      <c r="U241" s="58"/>
      <c r="V241" s="58"/>
      <c r="W241" s="58"/>
      <c r="X241" s="58"/>
      <c r="Y241" s="58"/>
      <c r="Z241" s="58"/>
      <c r="AA241" s="58"/>
      <c r="AB241" s="58"/>
      <c r="AC241" s="58"/>
      <c r="AD241" s="58"/>
      <c r="AE241" s="58"/>
      <c r="AF241" s="58"/>
      <c r="AG241" s="59"/>
      <c r="AH241" s="58"/>
      <c r="AI241" s="58"/>
      <c r="AJ241" s="58"/>
      <c r="AK241" s="58"/>
      <c r="AL241" s="58"/>
      <c r="AM241" s="58"/>
      <c r="AN241" s="58"/>
      <c r="AO241" s="58"/>
      <c r="AP241" s="58"/>
      <c r="AQ241" s="58"/>
      <c r="AR241" s="58"/>
      <c r="AS241" s="58"/>
      <c r="AT241" s="58"/>
      <c r="AU241" s="58"/>
      <c r="AV241" s="58"/>
      <c r="AW241" s="58"/>
      <c r="AX241" s="2"/>
      <c r="AY241" s="59"/>
      <c r="AZ241" s="58"/>
      <c r="BA241" s="59"/>
      <c r="BB241" s="58"/>
      <c r="BC241" s="59"/>
      <c r="BD241" s="58"/>
      <c r="BE241" s="58"/>
      <c r="BF241" s="58"/>
      <c r="BG241" s="58"/>
      <c r="BH241" s="58"/>
      <c r="BI241" s="58"/>
      <c r="BJ241" s="58"/>
      <c r="BK241" s="58"/>
      <c r="BL241" s="58"/>
      <c r="BM241" s="58"/>
    </row>
    <row r="242" spans="1:65">
      <c r="A242" s="58"/>
      <c r="B242" s="58"/>
      <c r="C242" s="59"/>
      <c r="D242" s="58"/>
      <c r="E242" s="58"/>
      <c r="F242" s="58"/>
      <c r="G242" s="58"/>
      <c r="H242" s="58"/>
      <c r="I242" s="58"/>
      <c r="J242" s="58"/>
      <c r="K242" s="58"/>
      <c r="L242" s="58"/>
      <c r="M242" s="58"/>
      <c r="N242" s="58"/>
      <c r="O242" s="58"/>
      <c r="P242" s="58"/>
      <c r="Q242" s="58"/>
      <c r="R242" s="59"/>
      <c r="S242" s="58"/>
      <c r="T242" s="58"/>
      <c r="U242" s="58"/>
      <c r="V242" s="58"/>
      <c r="W242" s="58"/>
      <c r="X242" s="58"/>
      <c r="Y242" s="58"/>
      <c r="Z242" s="58"/>
      <c r="AA242" s="58"/>
      <c r="AB242" s="58"/>
      <c r="AC242" s="58"/>
      <c r="AD242" s="58"/>
      <c r="AE242" s="58"/>
      <c r="AF242" s="58"/>
      <c r="AG242" s="59"/>
      <c r="AH242" s="58"/>
      <c r="AI242" s="58"/>
      <c r="AJ242" s="58"/>
      <c r="AK242" s="58"/>
      <c r="AL242" s="58"/>
      <c r="AM242" s="58"/>
      <c r="AN242" s="58"/>
      <c r="AO242" s="58"/>
      <c r="AP242" s="58"/>
      <c r="AQ242" s="58"/>
      <c r="AR242" s="58"/>
      <c r="AS242" s="58"/>
      <c r="AT242" s="58"/>
      <c r="AU242" s="58"/>
      <c r="AV242" s="58"/>
      <c r="AW242" s="58"/>
      <c r="AX242" s="3"/>
      <c r="AY242" s="59"/>
      <c r="AZ242" s="58"/>
      <c r="BA242" s="59"/>
      <c r="BB242" s="58"/>
      <c r="BC242" s="59"/>
      <c r="BD242" s="58"/>
      <c r="BE242" s="58"/>
      <c r="BF242" s="58"/>
      <c r="BG242" s="58"/>
      <c r="BH242" s="58"/>
      <c r="BI242" s="58"/>
      <c r="BJ242" s="58"/>
      <c r="BK242" s="58"/>
      <c r="BL242" s="58"/>
      <c r="BM242" s="58"/>
    </row>
    <row r="243" spans="1:65">
      <c r="A243" s="58"/>
      <c r="B243" s="58"/>
      <c r="C243" s="59"/>
      <c r="D243" s="58"/>
      <c r="E243" s="58"/>
      <c r="F243" s="58"/>
      <c r="G243" s="58"/>
      <c r="H243" s="58"/>
      <c r="I243" s="58"/>
      <c r="J243" s="58"/>
      <c r="K243" s="58"/>
      <c r="L243" s="58"/>
      <c r="M243" s="58"/>
      <c r="N243" s="58"/>
      <c r="O243" s="58"/>
      <c r="P243" s="58"/>
      <c r="Q243" s="58"/>
      <c r="R243" s="59"/>
      <c r="S243" s="58"/>
      <c r="T243" s="58"/>
      <c r="U243" s="58"/>
      <c r="V243" s="58"/>
      <c r="W243" s="58"/>
      <c r="X243" s="58"/>
      <c r="Y243" s="58"/>
      <c r="Z243" s="58"/>
      <c r="AA243" s="58"/>
      <c r="AB243" s="58"/>
      <c r="AC243" s="58"/>
      <c r="AD243" s="58"/>
      <c r="AE243" s="58"/>
      <c r="AF243" s="58"/>
      <c r="AG243" s="59"/>
      <c r="AH243" s="58"/>
      <c r="AI243" s="58"/>
      <c r="AJ243" s="58"/>
      <c r="AK243" s="58"/>
      <c r="AL243" s="58"/>
      <c r="AM243" s="58"/>
      <c r="AN243" s="58"/>
      <c r="AO243" s="58"/>
      <c r="AP243" s="58"/>
      <c r="AQ243" s="58"/>
      <c r="AR243" s="58"/>
      <c r="AS243" s="58"/>
      <c r="AT243" s="58"/>
      <c r="AU243" s="58"/>
      <c r="AV243" s="58"/>
      <c r="AW243" s="58"/>
      <c r="AX243" s="2"/>
      <c r="AY243" s="59"/>
      <c r="AZ243" s="58"/>
      <c r="BA243" s="59"/>
      <c r="BB243" s="58"/>
      <c r="BC243" s="59"/>
      <c r="BD243" s="58"/>
      <c r="BE243" s="58"/>
      <c r="BF243" s="58"/>
      <c r="BG243" s="58"/>
      <c r="BH243" s="58"/>
      <c r="BI243" s="58"/>
      <c r="BJ243" s="58"/>
      <c r="BK243" s="58"/>
      <c r="BL243" s="58"/>
      <c r="BM243" s="58"/>
    </row>
    <row r="244" spans="1:65" ht="39">
      <c r="A244" s="58"/>
      <c r="B244" s="58"/>
      <c r="C244" s="59"/>
      <c r="D244" s="58"/>
      <c r="E244" s="58"/>
      <c r="F244" s="58"/>
      <c r="G244" s="58"/>
      <c r="H244" s="58"/>
      <c r="I244" s="58"/>
      <c r="J244" s="58"/>
      <c r="K244" s="58"/>
      <c r="L244" s="58"/>
      <c r="M244" s="58"/>
      <c r="N244" s="58"/>
      <c r="O244" s="58"/>
      <c r="P244" s="58"/>
      <c r="Q244" s="58"/>
      <c r="R244" s="59"/>
      <c r="S244" s="58"/>
      <c r="T244" s="58"/>
      <c r="U244" s="58"/>
      <c r="V244" s="58"/>
      <c r="W244" s="58"/>
      <c r="X244" s="58"/>
      <c r="Y244" s="58"/>
      <c r="Z244" s="58"/>
      <c r="AA244" s="58"/>
      <c r="AB244" s="58"/>
      <c r="AC244" s="58"/>
      <c r="AD244" s="58"/>
      <c r="AE244" s="58"/>
      <c r="AF244" s="58"/>
      <c r="AG244" s="59"/>
      <c r="AH244" s="58"/>
      <c r="AI244" s="58"/>
      <c r="AJ244" s="58"/>
      <c r="AK244" s="58"/>
      <c r="AL244" s="58"/>
      <c r="AM244" s="58"/>
      <c r="AN244" s="58"/>
      <c r="AO244" s="58"/>
      <c r="AP244" s="58"/>
      <c r="AQ244" s="58"/>
      <c r="AR244" s="58"/>
      <c r="AS244" s="58"/>
      <c r="AT244" s="58"/>
      <c r="AU244" s="58"/>
      <c r="AV244" s="58"/>
      <c r="AW244" s="58"/>
      <c r="AX244" s="3" t="s">
        <v>737</v>
      </c>
      <c r="AY244" s="59"/>
      <c r="AZ244" s="58"/>
      <c r="BA244" s="59"/>
      <c r="BB244" s="58"/>
      <c r="BC244" s="59"/>
      <c r="BD244" s="58"/>
      <c r="BE244" s="58"/>
      <c r="BF244" s="58"/>
      <c r="BG244" s="58"/>
      <c r="BH244" s="58"/>
      <c r="BI244" s="58"/>
      <c r="BJ244" s="58"/>
      <c r="BK244" s="58"/>
      <c r="BL244" s="58"/>
      <c r="BM244" s="58"/>
    </row>
    <row r="245" spans="1:65">
      <c r="A245" s="58"/>
      <c r="B245" s="58"/>
      <c r="C245" s="59"/>
      <c r="D245" s="58"/>
      <c r="E245" s="58"/>
      <c r="F245" s="58"/>
      <c r="G245" s="58"/>
      <c r="H245" s="58"/>
      <c r="I245" s="58"/>
      <c r="J245" s="58"/>
      <c r="K245" s="58"/>
      <c r="L245" s="58"/>
      <c r="M245" s="58"/>
      <c r="N245" s="58"/>
      <c r="O245" s="58"/>
      <c r="P245" s="58"/>
      <c r="Q245" s="58"/>
      <c r="R245" s="59"/>
      <c r="S245" s="58"/>
      <c r="T245" s="58"/>
      <c r="U245" s="58"/>
      <c r="V245" s="58"/>
      <c r="W245" s="58"/>
      <c r="X245" s="58"/>
      <c r="Y245" s="58"/>
      <c r="Z245" s="58"/>
      <c r="AA245" s="58"/>
      <c r="AB245" s="58"/>
      <c r="AC245" s="58"/>
      <c r="AD245" s="58"/>
      <c r="AE245" s="58"/>
      <c r="AF245" s="58"/>
      <c r="AG245" s="59"/>
      <c r="AH245" s="58"/>
      <c r="AI245" s="58"/>
      <c r="AJ245" s="58"/>
      <c r="AK245" s="58"/>
      <c r="AL245" s="58"/>
      <c r="AM245" s="58"/>
      <c r="AN245" s="58"/>
      <c r="AO245" s="58"/>
      <c r="AP245" s="58"/>
      <c r="AQ245" s="58"/>
      <c r="AR245" s="58"/>
      <c r="AS245" s="58"/>
      <c r="AT245" s="58"/>
      <c r="AU245" s="58"/>
      <c r="AV245" s="58"/>
      <c r="AW245" s="58"/>
      <c r="AX245" s="2"/>
      <c r="AY245" s="59"/>
      <c r="AZ245" s="58"/>
      <c r="BA245" s="59"/>
      <c r="BB245" s="58"/>
      <c r="BC245" s="59"/>
      <c r="BD245" s="58"/>
      <c r="BE245" s="58"/>
      <c r="BF245" s="58"/>
      <c r="BG245" s="58"/>
      <c r="BH245" s="58"/>
      <c r="BI245" s="58"/>
      <c r="BJ245" s="58"/>
      <c r="BK245" s="58"/>
      <c r="BL245" s="58"/>
      <c r="BM245" s="58"/>
    </row>
    <row r="246" spans="1:65" ht="51.75">
      <c r="A246" s="58"/>
      <c r="B246" s="58"/>
      <c r="C246" s="59"/>
      <c r="D246" s="58"/>
      <c r="E246" s="58"/>
      <c r="F246" s="58"/>
      <c r="G246" s="58"/>
      <c r="H246" s="58"/>
      <c r="I246" s="58"/>
      <c r="J246" s="58"/>
      <c r="K246" s="58"/>
      <c r="L246" s="58"/>
      <c r="M246" s="58"/>
      <c r="N246" s="58"/>
      <c r="O246" s="58"/>
      <c r="P246" s="58"/>
      <c r="Q246" s="58"/>
      <c r="R246" s="59"/>
      <c r="S246" s="58"/>
      <c r="T246" s="58"/>
      <c r="U246" s="58"/>
      <c r="V246" s="58"/>
      <c r="W246" s="58"/>
      <c r="X246" s="58"/>
      <c r="Y246" s="58"/>
      <c r="Z246" s="58"/>
      <c r="AA246" s="58"/>
      <c r="AB246" s="58"/>
      <c r="AC246" s="58"/>
      <c r="AD246" s="58"/>
      <c r="AE246" s="58"/>
      <c r="AF246" s="58"/>
      <c r="AG246" s="59"/>
      <c r="AH246" s="58"/>
      <c r="AI246" s="58"/>
      <c r="AJ246" s="58"/>
      <c r="AK246" s="58"/>
      <c r="AL246" s="58"/>
      <c r="AM246" s="58"/>
      <c r="AN246" s="58"/>
      <c r="AO246" s="58"/>
      <c r="AP246" s="58"/>
      <c r="AQ246" s="58"/>
      <c r="AR246" s="58"/>
      <c r="AS246" s="58"/>
      <c r="AT246" s="58"/>
      <c r="AU246" s="58"/>
      <c r="AV246" s="58"/>
      <c r="AW246" s="58"/>
      <c r="AX246" s="3" t="s">
        <v>738</v>
      </c>
      <c r="AY246" s="59"/>
      <c r="AZ246" s="58"/>
      <c r="BA246" s="59"/>
      <c r="BB246" s="58"/>
      <c r="BC246" s="59"/>
      <c r="BD246" s="58"/>
      <c r="BE246" s="58"/>
      <c r="BF246" s="58"/>
      <c r="BG246" s="58"/>
      <c r="BH246" s="58"/>
      <c r="BI246" s="58"/>
      <c r="BJ246" s="58"/>
      <c r="BK246" s="58"/>
      <c r="BL246" s="58"/>
      <c r="BM246" s="58"/>
    </row>
    <row r="247" spans="1:65">
      <c r="A247" s="58"/>
      <c r="B247" s="58"/>
      <c r="C247" s="59"/>
      <c r="D247" s="58"/>
      <c r="E247" s="58"/>
      <c r="F247" s="58"/>
      <c r="G247" s="58"/>
      <c r="H247" s="58"/>
      <c r="I247" s="58"/>
      <c r="J247" s="58"/>
      <c r="K247" s="58"/>
      <c r="L247" s="58"/>
      <c r="M247" s="58"/>
      <c r="N247" s="58"/>
      <c r="O247" s="58"/>
      <c r="P247" s="58"/>
      <c r="Q247" s="58"/>
      <c r="R247" s="59"/>
      <c r="S247" s="58"/>
      <c r="T247" s="58"/>
      <c r="U247" s="58"/>
      <c r="V247" s="58"/>
      <c r="W247" s="58"/>
      <c r="X247" s="58"/>
      <c r="Y247" s="58"/>
      <c r="Z247" s="58"/>
      <c r="AA247" s="58"/>
      <c r="AB247" s="58"/>
      <c r="AC247" s="58"/>
      <c r="AD247" s="58"/>
      <c r="AE247" s="58"/>
      <c r="AF247" s="58"/>
      <c r="AG247" s="59"/>
      <c r="AH247" s="58"/>
      <c r="AI247" s="58"/>
      <c r="AJ247" s="58"/>
      <c r="AK247" s="58"/>
      <c r="AL247" s="58"/>
      <c r="AM247" s="58"/>
      <c r="AN247" s="58"/>
      <c r="AO247" s="58"/>
      <c r="AP247" s="58"/>
      <c r="AQ247" s="58"/>
      <c r="AR247" s="58"/>
      <c r="AS247" s="58"/>
      <c r="AT247" s="58"/>
      <c r="AU247" s="58"/>
      <c r="AV247" s="58"/>
      <c r="AW247" s="58"/>
      <c r="AX247" s="3"/>
      <c r="AY247" s="59"/>
      <c r="AZ247" s="58"/>
      <c r="BA247" s="59"/>
      <c r="BB247" s="58"/>
      <c r="BC247" s="59"/>
      <c r="BD247" s="58"/>
      <c r="BE247" s="58"/>
      <c r="BF247" s="58"/>
      <c r="BG247" s="58"/>
      <c r="BH247" s="58"/>
      <c r="BI247" s="58"/>
      <c r="BJ247" s="58"/>
      <c r="BK247" s="58"/>
      <c r="BL247" s="58"/>
      <c r="BM247" s="58"/>
    </row>
    <row r="248" spans="1:65" ht="90">
      <c r="A248" s="58" t="s">
        <v>739</v>
      </c>
      <c r="B248" s="58" t="s">
        <v>127</v>
      </c>
      <c r="C248" s="59"/>
      <c r="D248" s="58" t="s">
        <v>67</v>
      </c>
      <c r="E248" s="58" t="s">
        <v>68</v>
      </c>
      <c r="F248" s="58" t="s">
        <v>69</v>
      </c>
      <c r="G248" s="58" t="s">
        <v>740</v>
      </c>
      <c r="H248" s="58">
        <v>1207</v>
      </c>
      <c r="I248" s="58" t="s">
        <v>741</v>
      </c>
      <c r="J248" s="58" t="s">
        <v>741</v>
      </c>
      <c r="K248" s="58" t="s">
        <v>739</v>
      </c>
      <c r="L248" s="58" t="s">
        <v>131</v>
      </c>
      <c r="M248" s="58" t="s">
        <v>73</v>
      </c>
      <c r="N248" s="58" t="s">
        <v>742</v>
      </c>
      <c r="O248" s="58" t="s">
        <v>84</v>
      </c>
      <c r="P248" s="58" t="s">
        <v>76</v>
      </c>
      <c r="Q248" s="58">
        <v>0</v>
      </c>
      <c r="R248" s="59"/>
      <c r="S248" s="58" t="s">
        <v>743</v>
      </c>
      <c r="T248" s="58" t="s">
        <v>79</v>
      </c>
      <c r="U248" s="58" t="s">
        <v>80</v>
      </c>
      <c r="V248" s="58" t="s">
        <v>82</v>
      </c>
      <c r="W248" s="58" t="s">
        <v>81</v>
      </c>
      <c r="X248" s="58" t="s">
        <v>82</v>
      </c>
      <c r="Y248" s="58" t="s">
        <v>83</v>
      </c>
      <c r="Z248" s="58">
        <v>300000</v>
      </c>
      <c r="AA248" s="58">
        <v>3000000</v>
      </c>
      <c r="AB248" s="58" t="s">
        <v>69</v>
      </c>
      <c r="AC248" s="58" t="s">
        <v>75</v>
      </c>
      <c r="AD248" s="58" t="s">
        <v>76</v>
      </c>
      <c r="AE248" s="58">
        <v>0</v>
      </c>
      <c r="AF248" s="58">
        <v>3</v>
      </c>
      <c r="AG248" s="59"/>
      <c r="AH248" s="58" t="s">
        <v>79</v>
      </c>
      <c r="AI248" s="58" t="s">
        <v>80</v>
      </c>
      <c r="AJ248" s="58" t="s">
        <v>82</v>
      </c>
      <c r="AK248" s="58" t="s">
        <v>82</v>
      </c>
      <c r="AL248" s="58" t="s">
        <v>81</v>
      </c>
      <c r="AM248" s="58" t="s">
        <v>744</v>
      </c>
      <c r="AN248" s="58" t="s">
        <v>69</v>
      </c>
      <c r="AO248" s="58" t="s">
        <v>75</v>
      </c>
      <c r="AP248" s="58" t="s">
        <v>109</v>
      </c>
      <c r="AQ248" s="58" t="s">
        <v>745</v>
      </c>
      <c r="AR248" s="58" t="s">
        <v>76</v>
      </c>
      <c r="AS248" s="58">
        <v>0</v>
      </c>
      <c r="AT248" s="58" t="s">
        <v>746</v>
      </c>
      <c r="AU248" s="58" t="s">
        <v>82</v>
      </c>
      <c r="AV248" s="58" t="s">
        <v>81</v>
      </c>
      <c r="AW248" s="58" t="s">
        <v>82</v>
      </c>
      <c r="AX248" s="3" t="s">
        <v>747</v>
      </c>
      <c r="AY248" s="59"/>
      <c r="AZ248" s="58" t="s">
        <v>97</v>
      </c>
      <c r="BA248" s="59"/>
      <c r="BB248" s="58" t="s">
        <v>97</v>
      </c>
      <c r="BC248" s="59"/>
      <c r="BD248" s="58" t="s">
        <v>95</v>
      </c>
      <c r="BE248" s="58" t="e">
        <f xml:space="preserve"> (stable)</f>
        <v>#NAME?</v>
      </c>
      <c r="BF248" s="58" t="s">
        <v>95</v>
      </c>
      <c r="BG248" s="58" t="e">
        <f xml:space="preserve"> (stable)</f>
        <v>#NAME?</v>
      </c>
      <c r="BH248" s="58" t="s">
        <v>95</v>
      </c>
      <c r="BI248" s="58" t="s">
        <v>250</v>
      </c>
      <c r="BJ248" s="58" t="s">
        <v>83</v>
      </c>
      <c r="BK248" s="59"/>
      <c r="BL248" s="59"/>
      <c r="BM248" s="59"/>
    </row>
    <row r="249" spans="1:65" ht="64.5">
      <c r="A249" s="58"/>
      <c r="B249" s="58"/>
      <c r="C249" s="59"/>
      <c r="D249" s="58"/>
      <c r="E249" s="58"/>
      <c r="F249" s="58"/>
      <c r="G249" s="58"/>
      <c r="H249" s="58"/>
      <c r="I249" s="58"/>
      <c r="J249" s="58"/>
      <c r="K249" s="58"/>
      <c r="L249" s="58"/>
      <c r="M249" s="58"/>
      <c r="N249" s="58"/>
      <c r="O249" s="58"/>
      <c r="P249" s="58"/>
      <c r="Q249" s="58"/>
      <c r="R249" s="59"/>
      <c r="S249" s="58"/>
      <c r="T249" s="58"/>
      <c r="U249" s="58"/>
      <c r="V249" s="58"/>
      <c r="W249" s="58"/>
      <c r="X249" s="58"/>
      <c r="Y249" s="58"/>
      <c r="Z249" s="58"/>
      <c r="AA249" s="58"/>
      <c r="AB249" s="58"/>
      <c r="AC249" s="58"/>
      <c r="AD249" s="58"/>
      <c r="AE249" s="58"/>
      <c r="AF249" s="58"/>
      <c r="AG249" s="59"/>
      <c r="AH249" s="58"/>
      <c r="AI249" s="58"/>
      <c r="AJ249" s="58"/>
      <c r="AK249" s="58"/>
      <c r="AL249" s="58"/>
      <c r="AM249" s="58"/>
      <c r="AN249" s="58"/>
      <c r="AO249" s="58"/>
      <c r="AP249" s="58"/>
      <c r="AQ249" s="58"/>
      <c r="AR249" s="58"/>
      <c r="AS249" s="58"/>
      <c r="AT249" s="58"/>
      <c r="AU249" s="58"/>
      <c r="AV249" s="58"/>
      <c r="AW249" s="58"/>
      <c r="AX249" s="3" t="s">
        <v>748</v>
      </c>
      <c r="AY249" s="59"/>
      <c r="AZ249" s="58"/>
      <c r="BA249" s="59"/>
      <c r="BB249" s="58"/>
      <c r="BC249" s="59"/>
      <c r="BD249" s="58"/>
      <c r="BE249" s="58"/>
      <c r="BF249" s="58"/>
      <c r="BG249" s="58"/>
      <c r="BH249" s="58"/>
      <c r="BI249" s="58"/>
      <c r="BJ249" s="58"/>
      <c r="BK249" s="59"/>
      <c r="BL249" s="59"/>
      <c r="BM249" s="59"/>
    </row>
    <row r="250" spans="1:65" ht="115.5">
      <c r="A250" s="58"/>
      <c r="B250" s="58"/>
      <c r="C250" s="59"/>
      <c r="D250" s="58"/>
      <c r="E250" s="58"/>
      <c r="F250" s="58"/>
      <c r="G250" s="58"/>
      <c r="H250" s="58"/>
      <c r="I250" s="58"/>
      <c r="J250" s="58"/>
      <c r="K250" s="58"/>
      <c r="L250" s="58"/>
      <c r="M250" s="58"/>
      <c r="N250" s="58"/>
      <c r="O250" s="58"/>
      <c r="P250" s="58"/>
      <c r="Q250" s="58"/>
      <c r="R250" s="59"/>
      <c r="S250" s="58"/>
      <c r="T250" s="58"/>
      <c r="U250" s="58"/>
      <c r="V250" s="58"/>
      <c r="W250" s="58"/>
      <c r="X250" s="58"/>
      <c r="Y250" s="58"/>
      <c r="Z250" s="58"/>
      <c r="AA250" s="58"/>
      <c r="AB250" s="58"/>
      <c r="AC250" s="58"/>
      <c r="AD250" s="58"/>
      <c r="AE250" s="58"/>
      <c r="AF250" s="58"/>
      <c r="AG250" s="59"/>
      <c r="AH250" s="58"/>
      <c r="AI250" s="58"/>
      <c r="AJ250" s="58"/>
      <c r="AK250" s="58"/>
      <c r="AL250" s="58"/>
      <c r="AM250" s="58"/>
      <c r="AN250" s="58"/>
      <c r="AO250" s="58"/>
      <c r="AP250" s="58"/>
      <c r="AQ250" s="58"/>
      <c r="AR250" s="58"/>
      <c r="AS250" s="58"/>
      <c r="AT250" s="58"/>
      <c r="AU250" s="58"/>
      <c r="AV250" s="58"/>
      <c r="AW250" s="58"/>
      <c r="AX250" s="3" t="s">
        <v>749</v>
      </c>
      <c r="AY250" s="59"/>
      <c r="AZ250" s="58"/>
      <c r="BA250" s="59"/>
      <c r="BB250" s="58"/>
      <c r="BC250" s="59"/>
      <c r="BD250" s="58"/>
      <c r="BE250" s="58"/>
      <c r="BF250" s="58"/>
      <c r="BG250" s="58"/>
      <c r="BH250" s="58"/>
      <c r="BI250" s="58"/>
      <c r="BJ250" s="58"/>
      <c r="BK250" s="59"/>
      <c r="BL250" s="59"/>
      <c r="BM250" s="59"/>
    </row>
    <row r="251" spans="1:65" ht="51.75">
      <c r="A251" s="3" t="s">
        <v>750</v>
      </c>
      <c r="B251" s="3" t="s">
        <v>304</v>
      </c>
      <c r="C251" s="2"/>
      <c r="D251" s="3" t="s">
        <v>67</v>
      </c>
      <c r="E251" s="3" t="s">
        <v>68</v>
      </c>
      <c r="F251" s="3" t="s">
        <v>69</v>
      </c>
      <c r="G251" s="3" t="s">
        <v>751</v>
      </c>
      <c r="H251" s="3">
        <v>1378</v>
      </c>
      <c r="I251" s="3" t="s">
        <v>752</v>
      </c>
      <c r="J251" s="3" t="s">
        <v>753</v>
      </c>
      <c r="K251" s="3" t="s">
        <v>750</v>
      </c>
      <c r="L251" s="3" t="s">
        <v>359</v>
      </c>
      <c r="M251" s="3" t="s">
        <v>73</v>
      </c>
      <c r="N251" s="3" t="s">
        <v>754</v>
      </c>
      <c r="O251" s="3" t="s">
        <v>755</v>
      </c>
      <c r="P251" s="3" t="s">
        <v>76</v>
      </c>
      <c r="Q251" s="2"/>
      <c r="R251" s="2"/>
      <c r="S251" s="2"/>
      <c r="T251" s="2"/>
      <c r="U251" s="3" t="s">
        <v>756</v>
      </c>
      <c r="V251" s="2"/>
      <c r="W251" s="2"/>
      <c r="X251" s="2"/>
      <c r="Y251" s="2"/>
      <c r="Z251" s="2"/>
      <c r="AA251" s="2"/>
      <c r="AB251" s="2"/>
      <c r="AC251" s="3" t="s">
        <v>755</v>
      </c>
      <c r="AD251" s="2"/>
      <c r="AE251" s="2"/>
      <c r="AF251" s="3" t="s">
        <v>755</v>
      </c>
      <c r="AG251" s="2"/>
      <c r="AH251" s="2"/>
      <c r="AI251" s="3" t="s">
        <v>756</v>
      </c>
      <c r="AJ251" s="2"/>
      <c r="AK251" s="2"/>
      <c r="AL251" s="2"/>
      <c r="AM251" s="2"/>
      <c r="AN251" s="2"/>
      <c r="AO251" s="3" t="s">
        <v>755</v>
      </c>
      <c r="AP251" s="3" t="s">
        <v>88</v>
      </c>
      <c r="AQ251" s="3" t="s">
        <v>757</v>
      </c>
      <c r="AR251" s="2"/>
      <c r="AS251" s="2"/>
      <c r="AT251" s="2"/>
      <c r="AU251" s="2"/>
      <c r="AV251" s="2"/>
      <c r="AW251" s="2"/>
      <c r="AX251" s="2"/>
      <c r="AY251" s="2"/>
      <c r="AZ251" s="3" t="s">
        <v>97</v>
      </c>
      <c r="BA251" s="2"/>
      <c r="BB251" s="3" t="s">
        <v>98</v>
      </c>
      <c r="BC251" s="2"/>
      <c r="BD251" s="3" t="s">
        <v>97</v>
      </c>
      <c r="BE251" s="2"/>
      <c r="BF251" s="3" t="s">
        <v>97</v>
      </c>
      <c r="BG251" s="2"/>
      <c r="BH251" s="3" t="s">
        <v>97</v>
      </c>
      <c r="BI251" s="2"/>
      <c r="BJ251" s="2"/>
      <c r="BK251" s="2"/>
      <c r="BL251" s="2"/>
      <c r="BM251" s="2"/>
    </row>
    <row r="252" spans="1:65" ht="128.25">
      <c r="A252" s="58" t="s">
        <v>758</v>
      </c>
      <c r="B252" s="58" t="s">
        <v>101</v>
      </c>
      <c r="C252" s="59"/>
      <c r="D252" s="58" t="s">
        <v>67</v>
      </c>
      <c r="E252" s="58" t="s">
        <v>68</v>
      </c>
      <c r="F252" s="58" t="s">
        <v>69</v>
      </c>
      <c r="G252" s="58" t="s">
        <v>759</v>
      </c>
      <c r="H252" s="58">
        <v>1163</v>
      </c>
      <c r="I252" s="58" t="s">
        <v>760</v>
      </c>
      <c r="J252" s="58" t="s">
        <v>761</v>
      </c>
      <c r="K252" s="58" t="s">
        <v>758</v>
      </c>
      <c r="L252" s="58" t="s">
        <v>143</v>
      </c>
      <c r="M252" s="58" t="s">
        <v>73</v>
      </c>
      <c r="N252" s="58" t="s">
        <v>762</v>
      </c>
      <c r="O252" s="58" t="s">
        <v>84</v>
      </c>
      <c r="P252" s="58" t="s">
        <v>76</v>
      </c>
      <c r="Q252" s="58">
        <v>0</v>
      </c>
      <c r="R252" s="59"/>
      <c r="S252" s="58" t="s">
        <v>763</v>
      </c>
      <c r="T252" s="58" t="s">
        <v>79</v>
      </c>
      <c r="U252" s="58" t="s">
        <v>80</v>
      </c>
      <c r="V252" s="58" t="s">
        <v>82</v>
      </c>
      <c r="W252" s="58" t="s">
        <v>81</v>
      </c>
      <c r="X252" s="58" t="s">
        <v>81</v>
      </c>
      <c r="Y252" s="58" t="s">
        <v>83</v>
      </c>
      <c r="Z252" s="58">
        <v>5500</v>
      </c>
      <c r="AA252" s="58">
        <v>55000</v>
      </c>
      <c r="AB252" s="58" t="s">
        <v>69</v>
      </c>
      <c r="AC252" s="58" t="s">
        <v>75</v>
      </c>
      <c r="AD252" s="58" t="s">
        <v>76</v>
      </c>
      <c r="AE252" s="58" t="s">
        <v>77</v>
      </c>
      <c r="AF252" s="58">
        <v>2</v>
      </c>
      <c r="AG252" s="59"/>
      <c r="AH252" s="58" t="s">
        <v>107</v>
      </c>
      <c r="AI252" s="58" t="s">
        <v>80</v>
      </c>
      <c r="AJ252" s="58" t="s">
        <v>81</v>
      </c>
      <c r="AK252" s="58" t="s">
        <v>82</v>
      </c>
      <c r="AL252" s="58" t="s">
        <v>81</v>
      </c>
      <c r="AM252" s="58" t="s">
        <v>764</v>
      </c>
      <c r="AN252" s="58" t="s">
        <v>69</v>
      </c>
      <c r="AO252" s="58" t="s">
        <v>75</v>
      </c>
      <c r="AP252" s="58" t="s">
        <v>109</v>
      </c>
      <c r="AQ252" s="3" t="s">
        <v>765</v>
      </c>
      <c r="AR252" s="58" t="s">
        <v>76</v>
      </c>
      <c r="AS252" s="58" t="s">
        <v>77</v>
      </c>
      <c r="AT252" s="58" t="s">
        <v>768</v>
      </c>
      <c r="AU252" s="58" t="s">
        <v>81</v>
      </c>
      <c r="AV252" s="58" t="s">
        <v>81</v>
      </c>
      <c r="AW252" s="58" t="s">
        <v>82</v>
      </c>
      <c r="AX252" s="3" t="s">
        <v>769</v>
      </c>
      <c r="AY252" s="59"/>
      <c r="AZ252" s="58" t="s">
        <v>97</v>
      </c>
      <c r="BA252" s="59"/>
      <c r="BB252" s="58" t="s">
        <v>123</v>
      </c>
      <c r="BC252" s="58" t="s">
        <v>96</v>
      </c>
      <c r="BD252" s="58" t="s">
        <v>95</v>
      </c>
      <c r="BE252" s="58" t="s">
        <v>96</v>
      </c>
      <c r="BF252" s="58" t="s">
        <v>123</v>
      </c>
      <c r="BG252" s="58" t="s">
        <v>96</v>
      </c>
      <c r="BH252" s="58" t="s">
        <v>123</v>
      </c>
      <c r="BI252" s="58" t="s">
        <v>289</v>
      </c>
      <c r="BJ252" s="58" t="s">
        <v>83</v>
      </c>
      <c r="BK252" s="58">
        <v>2475</v>
      </c>
      <c r="BL252" s="58">
        <v>24750</v>
      </c>
      <c r="BM252" s="58" t="s">
        <v>75</v>
      </c>
    </row>
    <row r="253" spans="1:65" ht="90">
      <c r="A253" s="58"/>
      <c r="B253" s="58"/>
      <c r="C253" s="59"/>
      <c r="D253" s="58"/>
      <c r="E253" s="58"/>
      <c r="F253" s="58"/>
      <c r="G253" s="58"/>
      <c r="H253" s="58"/>
      <c r="I253" s="58"/>
      <c r="J253" s="58"/>
      <c r="K253" s="58"/>
      <c r="L253" s="58"/>
      <c r="M253" s="58"/>
      <c r="N253" s="58"/>
      <c r="O253" s="58"/>
      <c r="P253" s="58"/>
      <c r="Q253" s="58"/>
      <c r="R253" s="59"/>
      <c r="S253" s="58"/>
      <c r="T253" s="58"/>
      <c r="U253" s="58"/>
      <c r="V253" s="58"/>
      <c r="W253" s="58"/>
      <c r="X253" s="58"/>
      <c r="Y253" s="58"/>
      <c r="Z253" s="58"/>
      <c r="AA253" s="58"/>
      <c r="AB253" s="58"/>
      <c r="AC253" s="58"/>
      <c r="AD253" s="58"/>
      <c r="AE253" s="58"/>
      <c r="AF253" s="58"/>
      <c r="AG253" s="59"/>
      <c r="AH253" s="58"/>
      <c r="AI253" s="58"/>
      <c r="AJ253" s="58"/>
      <c r="AK253" s="58"/>
      <c r="AL253" s="58"/>
      <c r="AM253" s="58"/>
      <c r="AN253" s="58"/>
      <c r="AO253" s="58"/>
      <c r="AP253" s="58"/>
      <c r="AQ253" s="3" t="s">
        <v>766</v>
      </c>
      <c r="AR253" s="58"/>
      <c r="AS253" s="58"/>
      <c r="AT253" s="58"/>
      <c r="AU253" s="58"/>
      <c r="AV253" s="58"/>
      <c r="AW253" s="58"/>
      <c r="AX253" s="3" t="s">
        <v>770</v>
      </c>
      <c r="AY253" s="59"/>
      <c r="AZ253" s="58"/>
      <c r="BA253" s="59"/>
      <c r="BB253" s="58"/>
      <c r="BC253" s="58"/>
      <c r="BD253" s="58"/>
      <c r="BE253" s="58"/>
      <c r="BF253" s="58"/>
      <c r="BG253" s="58"/>
      <c r="BH253" s="58"/>
      <c r="BI253" s="58"/>
      <c r="BJ253" s="58"/>
      <c r="BK253" s="58"/>
      <c r="BL253" s="58"/>
      <c r="BM253" s="58"/>
    </row>
    <row r="254" spans="1:65" ht="357.75">
      <c r="A254" s="58"/>
      <c r="B254" s="58"/>
      <c r="C254" s="59"/>
      <c r="D254" s="58"/>
      <c r="E254" s="58"/>
      <c r="F254" s="58"/>
      <c r="G254" s="58"/>
      <c r="H254" s="58"/>
      <c r="I254" s="58"/>
      <c r="J254" s="58"/>
      <c r="K254" s="58"/>
      <c r="L254" s="58"/>
      <c r="M254" s="58"/>
      <c r="N254" s="58"/>
      <c r="O254" s="58"/>
      <c r="P254" s="58"/>
      <c r="Q254" s="58"/>
      <c r="R254" s="59"/>
      <c r="S254" s="58"/>
      <c r="T254" s="58"/>
      <c r="U254" s="58"/>
      <c r="V254" s="58"/>
      <c r="W254" s="58"/>
      <c r="X254" s="58"/>
      <c r="Y254" s="58"/>
      <c r="Z254" s="58"/>
      <c r="AA254" s="58"/>
      <c r="AB254" s="58"/>
      <c r="AC254" s="58"/>
      <c r="AD254" s="58"/>
      <c r="AE254" s="58"/>
      <c r="AF254" s="58"/>
      <c r="AG254" s="59"/>
      <c r="AH254" s="58"/>
      <c r="AI254" s="58"/>
      <c r="AJ254" s="58"/>
      <c r="AK254" s="58"/>
      <c r="AL254" s="58"/>
      <c r="AM254" s="58"/>
      <c r="AN254" s="58"/>
      <c r="AO254" s="58"/>
      <c r="AP254" s="58"/>
      <c r="AQ254" s="3" t="s">
        <v>767</v>
      </c>
      <c r="AR254" s="58"/>
      <c r="AS254" s="58"/>
      <c r="AT254" s="58"/>
      <c r="AU254" s="58"/>
      <c r="AV254" s="58"/>
      <c r="AW254" s="58"/>
      <c r="AX254" s="3" t="s">
        <v>771</v>
      </c>
      <c r="AY254" s="59"/>
      <c r="AZ254" s="58"/>
      <c r="BA254" s="59"/>
      <c r="BB254" s="58"/>
      <c r="BC254" s="58"/>
      <c r="BD254" s="58"/>
      <c r="BE254" s="58"/>
      <c r="BF254" s="58"/>
      <c r="BG254" s="58"/>
      <c r="BH254" s="58"/>
      <c r="BI254" s="58"/>
      <c r="BJ254" s="58"/>
      <c r="BK254" s="58"/>
      <c r="BL254" s="58"/>
      <c r="BM254" s="58"/>
    </row>
    <row r="255" spans="1:65">
      <c r="A255" s="58"/>
      <c r="B255" s="58"/>
      <c r="C255" s="59"/>
      <c r="D255" s="58"/>
      <c r="E255" s="58"/>
      <c r="F255" s="58"/>
      <c r="G255" s="58"/>
      <c r="H255" s="58"/>
      <c r="I255" s="58"/>
      <c r="J255" s="58"/>
      <c r="K255" s="58"/>
      <c r="L255" s="58"/>
      <c r="M255" s="58"/>
      <c r="N255" s="58"/>
      <c r="O255" s="58"/>
      <c r="P255" s="58"/>
      <c r="Q255" s="58"/>
      <c r="R255" s="59"/>
      <c r="S255" s="58"/>
      <c r="T255" s="58"/>
      <c r="U255" s="58"/>
      <c r="V255" s="58"/>
      <c r="W255" s="58"/>
      <c r="X255" s="58"/>
      <c r="Y255" s="58"/>
      <c r="Z255" s="58"/>
      <c r="AA255" s="58"/>
      <c r="AB255" s="58"/>
      <c r="AC255" s="58"/>
      <c r="AD255" s="58"/>
      <c r="AE255" s="58"/>
      <c r="AF255" s="58"/>
      <c r="AG255" s="59"/>
      <c r="AH255" s="58"/>
      <c r="AI255" s="58"/>
      <c r="AJ255" s="58"/>
      <c r="AK255" s="58"/>
      <c r="AL255" s="58"/>
      <c r="AM255" s="58"/>
      <c r="AN255" s="58"/>
      <c r="AO255" s="58"/>
      <c r="AP255" s="58"/>
      <c r="AQ255" s="2"/>
      <c r="AR255" s="58"/>
      <c r="AS255" s="58"/>
      <c r="AT255" s="58"/>
      <c r="AU255" s="58"/>
      <c r="AV255" s="58"/>
      <c r="AW255" s="58"/>
      <c r="AX255" s="3"/>
      <c r="AY255" s="59"/>
      <c r="AZ255" s="58"/>
      <c r="BA255" s="59"/>
      <c r="BB255" s="58"/>
      <c r="BC255" s="58"/>
      <c r="BD255" s="58"/>
      <c r="BE255" s="58"/>
      <c r="BF255" s="58"/>
      <c r="BG255" s="58"/>
      <c r="BH255" s="58"/>
      <c r="BI255" s="58"/>
      <c r="BJ255" s="58"/>
      <c r="BK255" s="58"/>
      <c r="BL255" s="58"/>
      <c r="BM255" s="58"/>
    </row>
    <row r="256" spans="1:65" ht="128.25">
      <c r="A256" s="58" t="s">
        <v>772</v>
      </c>
      <c r="B256" s="58" t="s">
        <v>101</v>
      </c>
      <c r="C256" s="59"/>
      <c r="D256" s="58" t="s">
        <v>67</v>
      </c>
      <c r="E256" s="58" t="s">
        <v>68</v>
      </c>
      <c r="F256" s="58" t="s">
        <v>69</v>
      </c>
      <c r="G256" s="58" t="s">
        <v>773</v>
      </c>
      <c r="H256" s="58">
        <v>1099</v>
      </c>
      <c r="I256" s="58" t="s">
        <v>774</v>
      </c>
      <c r="J256" s="58" t="s">
        <v>774</v>
      </c>
      <c r="K256" s="58" t="s">
        <v>772</v>
      </c>
      <c r="L256" s="58" t="s">
        <v>104</v>
      </c>
      <c r="M256" s="58" t="s">
        <v>73</v>
      </c>
      <c r="N256" s="58" t="s">
        <v>775</v>
      </c>
      <c r="O256" s="58" t="s">
        <v>84</v>
      </c>
      <c r="P256" s="58" t="s">
        <v>76</v>
      </c>
      <c r="Q256" s="58">
        <v>0</v>
      </c>
      <c r="R256" s="59"/>
      <c r="S256" s="58" t="s">
        <v>776</v>
      </c>
      <c r="T256" s="58" t="s">
        <v>79</v>
      </c>
      <c r="U256" s="58" t="s">
        <v>80</v>
      </c>
      <c r="V256" s="58" t="s">
        <v>82</v>
      </c>
      <c r="W256" s="58" t="s">
        <v>82</v>
      </c>
      <c r="X256" s="58" t="s">
        <v>81</v>
      </c>
      <c r="Y256" s="58" t="s">
        <v>83</v>
      </c>
      <c r="Z256" s="58">
        <v>10000</v>
      </c>
      <c r="AA256" s="58">
        <v>100000</v>
      </c>
      <c r="AB256" s="58" t="s">
        <v>69</v>
      </c>
      <c r="AC256" s="58" t="s">
        <v>87</v>
      </c>
      <c r="AD256" s="58" t="s">
        <v>76</v>
      </c>
      <c r="AE256" s="58" t="s">
        <v>90</v>
      </c>
      <c r="AF256" s="58">
        <v>1</v>
      </c>
      <c r="AG256" s="59"/>
      <c r="AH256" s="58" t="s">
        <v>79</v>
      </c>
      <c r="AI256" s="58" t="s">
        <v>80</v>
      </c>
      <c r="AJ256" s="58" t="s">
        <v>82</v>
      </c>
      <c r="AK256" s="58" t="s">
        <v>81</v>
      </c>
      <c r="AL256" s="58" t="s">
        <v>82</v>
      </c>
      <c r="AM256" s="58" t="s">
        <v>777</v>
      </c>
      <c r="AN256" s="58" t="s">
        <v>76</v>
      </c>
      <c r="AO256" s="58" t="s">
        <v>87</v>
      </c>
      <c r="AP256" s="58" t="s">
        <v>88</v>
      </c>
      <c r="AQ256" s="58" t="s">
        <v>778</v>
      </c>
      <c r="AR256" s="58" t="s">
        <v>76</v>
      </c>
      <c r="AS256" s="58" t="s">
        <v>77</v>
      </c>
      <c r="AT256" s="58" t="s">
        <v>779</v>
      </c>
      <c r="AU256" s="58" t="s">
        <v>81</v>
      </c>
      <c r="AV256" s="58" t="s">
        <v>81</v>
      </c>
      <c r="AW256" s="58" t="s">
        <v>81</v>
      </c>
      <c r="AX256" s="3" t="s">
        <v>780</v>
      </c>
      <c r="AY256" s="59"/>
      <c r="AZ256" s="58" t="s">
        <v>97</v>
      </c>
      <c r="BA256" s="59"/>
      <c r="BB256" s="58" t="s">
        <v>97</v>
      </c>
      <c r="BC256" s="59"/>
      <c r="BD256" s="58" t="s">
        <v>95</v>
      </c>
      <c r="BE256" s="58" t="s">
        <v>96</v>
      </c>
      <c r="BF256" s="58" t="s">
        <v>97</v>
      </c>
      <c r="BG256" s="59"/>
      <c r="BH256" s="58" t="s">
        <v>95</v>
      </c>
      <c r="BI256" s="58" t="s">
        <v>99</v>
      </c>
      <c r="BJ256" s="58" t="s">
        <v>83</v>
      </c>
      <c r="BK256" s="58">
        <v>10000</v>
      </c>
      <c r="BL256" s="58">
        <v>100000</v>
      </c>
      <c r="BM256" s="58" t="s">
        <v>87</v>
      </c>
    </row>
    <row r="257" spans="1:65" ht="77.25">
      <c r="A257" s="58"/>
      <c r="B257" s="58"/>
      <c r="C257" s="59"/>
      <c r="D257" s="58"/>
      <c r="E257" s="58"/>
      <c r="F257" s="58"/>
      <c r="G257" s="58"/>
      <c r="H257" s="58"/>
      <c r="I257" s="58"/>
      <c r="J257" s="58"/>
      <c r="K257" s="58"/>
      <c r="L257" s="58"/>
      <c r="M257" s="58"/>
      <c r="N257" s="58"/>
      <c r="O257" s="58"/>
      <c r="P257" s="58"/>
      <c r="Q257" s="58"/>
      <c r="R257" s="59"/>
      <c r="S257" s="58"/>
      <c r="T257" s="58"/>
      <c r="U257" s="58"/>
      <c r="V257" s="58"/>
      <c r="W257" s="58"/>
      <c r="X257" s="58"/>
      <c r="Y257" s="58"/>
      <c r="Z257" s="58"/>
      <c r="AA257" s="58"/>
      <c r="AB257" s="58"/>
      <c r="AC257" s="58"/>
      <c r="AD257" s="58"/>
      <c r="AE257" s="58"/>
      <c r="AF257" s="58"/>
      <c r="AG257" s="59"/>
      <c r="AH257" s="58"/>
      <c r="AI257" s="58"/>
      <c r="AJ257" s="58"/>
      <c r="AK257" s="58"/>
      <c r="AL257" s="58"/>
      <c r="AM257" s="58"/>
      <c r="AN257" s="58"/>
      <c r="AO257" s="58"/>
      <c r="AP257" s="58"/>
      <c r="AQ257" s="58"/>
      <c r="AR257" s="58"/>
      <c r="AS257" s="58"/>
      <c r="AT257" s="58"/>
      <c r="AU257" s="58"/>
      <c r="AV257" s="58"/>
      <c r="AW257" s="58"/>
      <c r="AX257" s="3" t="s">
        <v>781</v>
      </c>
      <c r="AY257" s="59"/>
      <c r="AZ257" s="58"/>
      <c r="BA257" s="59"/>
      <c r="BB257" s="58"/>
      <c r="BC257" s="59"/>
      <c r="BD257" s="58"/>
      <c r="BE257" s="58"/>
      <c r="BF257" s="58"/>
      <c r="BG257" s="59"/>
      <c r="BH257" s="58"/>
      <c r="BI257" s="58"/>
      <c r="BJ257" s="58"/>
      <c r="BK257" s="58"/>
      <c r="BL257" s="58"/>
      <c r="BM257" s="58"/>
    </row>
    <row r="258" spans="1:65" ht="102.75">
      <c r="A258" s="58"/>
      <c r="B258" s="58"/>
      <c r="C258" s="59"/>
      <c r="D258" s="58"/>
      <c r="E258" s="58"/>
      <c r="F258" s="58"/>
      <c r="G258" s="58"/>
      <c r="H258" s="58"/>
      <c r="I258" s="58"/>
      <c r="J258" s="58"/>
      <c r="K258" s="58"/>
      <c r="L258" s="58"/>
      <c r="M258" s="58"/>
      <c r="N258" s="58"/>
      <c r="O258" s="58"/>
      <c r="P258" s="58"/>
      <c r="Q258" s="58"/>
      <c r="R258" s="59"/>
      <c r="S258" s="58"/>
      <c r="T258" s="58"/>
      <c r="U258" s="58"/>
      <c r="V258" s="58"/>
      <c r="W258" s="58"/>
      <c r="X258" s="58"/>
      <c r="Y258" s="58"/>
      <c r="Z258" s="58"/>
      <c r="AA258" s="58"/>
      <c r="AB258" s="58"/>
      <c r="AC258" s="58"/>
      <c r="AD258" s="58"/>
      <c r="AE258" s="58"/>
      <c r="AF258" s="58"/>
      <c r="AG258" s="59"/>
      <c r="AH258" s="58"/>
      <c r="AI258" s="58"/>
      <c r="AJ258" s="58"/>
      <c r="AK258" s="58"/>
      <c r="AL258" s="58"/>
      <c r="AM258" s="58"/>
      <c r="AN258" s="58"/>
      <c r="AO258" s="58"/>
      <c r="AP258" s="58"/>
      <c r="AQ258" s="58"/>
      <c r="AR258" s="58"/>
      <c r="AS258" s="58"/>
      <c r="AT258" s="58"/>
      <c r="AU258" s="58"/>
      <c r="AV258" s="58"/>
      <c r="AW258" s="58"/>
      <c r="AX258" s="3" t="s">
        <v>782</v>
      </c>
      <c r="AY258" s="59"/>
      <c r="AZ258" s="58"/>
      <c r="BA258" s="59"/>
      <c r="BB258" s="58"/>
      <c r="BC258" s="59"/>
      <c r="BD258" s="58"/>
      <c r="BE258" s="58"/>
      <c r="BF258" s="58"/>
      <c r="BG258" s="59"/>
      <c r="BH258" s="58"/>
      <c r="BI258" s="58"/>
      <c r="BJ258" s="58"/>
      <c r="BK258" s="58"/>
      <c r="BL258" s="58"/>
      <c r="BM258" s="58"/>
    </row>
    <row r="259" spans="1:65">
      <c r="A259" s="58"/>
      <c r="B259" s="58"/>
      <c r="C259" s="59"/>
      <c r="D259" s="58"/>
      <c r="E259" s="58"/>
      <c r="F259" s="58"/>
      <c r="G259" s="58"/>
      <c r="H259" s="58"/>
      <c r="I259" s="58"/>
      <c r="J259" s="58"/>
      <c r="K259" s="58"/>
      <c r="L259" s="58"/>
      <c r="M259" s="58"/>
      <c r="N259" s="58"/>
      <c r="O259" s="58"/>
      <c r="P259" s="58"/>
      <c r="Q259" s="58"/>
      <c r="R259" s="59"/>
      <c r="S259" s="58"/>
      <c r="T259" s="58"/>
      <c r="U259" s="58"/>
      <c r="V259" s="58"/>
      <c r="W259" s="58"/>
      <c r="X259" s="58"/>
      <c r="Y259" s="58"/>
      <c r="Z259" s="58"/>
      <c r="AA259" s="58"/>
      <c r="AB259" s="58"/>
      <c r="AC259" s="58"/>
      <c r="AD259" s="58"/>
      <c r="AE259" s="58"/>
      <c r="AF259" s="58"/>
      <c r="AG259" s="59"/>
      <c r="AH259" s="58"/>
      <c r="AI259" s="58"/>
      <c r="AJ259" s="58"/>
      <c r="AK259" s="58"/>
      <c r="AL259" s="58"/>
      <c r="AM259" s="58"/>
      <c r="AN259" s="58"/>
      <c r="AO259" s="58"/>
      <c r="AP259" s="58"/>
      <c r="AQ259" s="58"/>
      <c r="AR259" s="58"/>
      <c r="AS259" s="58"/>
      <c r="AT259" s="58"/>
      <c r="AU259" s="58"/>
      <c r="AV259" s="58"/>
      <c r="AW259" s="58"/>
      <c r="AX259" s="3"/>
      <c r="AY259" s="59"/>
      <c r="AZ259" s="58"/>
      <c r="BA259" s="59"/>
      <c r="BB259" s="58"/>
      <c r="BC259" s="59"/>
      <c r="BD259" s="58"/>
      <c r="BE259" s="58"/>
      <c r="BF259" s="58"/>
      <c r="BG259" s="59"/>
      <c r="BH259" s="58"/>
      <c r="BI259" s="58"/>
      <c r="BJ259" s="58"/>
      <c r="BK259" s="58"/>
      <c r="BL259" s="58"/>
      <c r="BM259" s="58"/>
    </row>
    <row r="260" spans="1:65">
      <c r="A260" s="58"/>
      <c r="B260" s="58"/>
      <c r="C260" s="59"/>
      <c r="D260" s="58"/>
      <c r="E260" s="58"/>
      <c r="F260" s="58"/>
      <c r="G260" s="58"/>
      <c r="H260" s="58"/>
      <c r="I260" s="58"/>
      <c r="J260" s="58"/>
      <c r="K260" s="58"/>
      <c r="L260" s="58"/>
      <c r="M260" s="58"/>
      <c r="N260" s="58"/>
      <c r="O260" s="58"/>
      <c r="P260" s="58"/>
      <c r="Q260" s="58"/>
      <c r="R260" s="59"/>
      <c r="S260" s="58"/>
      <c r="T260" s="58"/>
      <c r="U260" s="58"/>
      <c r="V260" s="58"/>
      <c r="W260" s="58"/>
      <c r="X260" s="58"/>
      <c r="Y260" s="58"/>
      <c r="Z260" s="58"/>
      <c r="AA260" s="58"/>
      <c r="AB260" s="58"/>
      <c r="AC260" s="58"/>
      <c r="AD260" s="58"/>
      <c r="AE260" s="58"/>
      <c r="AF260" s="58"/>
      <c r="AG260" s="59"/>
      <c r="AH260" s="58"/>
      <c r="AI260" s="58"/>
      <c r="AJ260" s="58"/>
      <c r="AK260" s="58"/>
      <c r="AL260" s="58"/>
      <c r="AM260" s="58"/>
      <c r="AN260" s="58"/>
      <c r="AO260" s="58"/>
      <c r="AP260" s="58"/>
      <c r="AQ260" s="58"/>
      <c r="AR260" s="58"/>
      <c r="AS260" s="58"/>
      <c r="AT260" s="58"/>
      <c r="AU260" s="58"/>
      <c r="AV260" s="58"/>
      <c r="AW260" s="58"/>
      <c r="AX260" s="3"/>
      <c r="AY260" s="59"/>
      <c r="AZ260" s="58"/>
      <c r="BA260" s="59"/>
      <c r="BB260" s="58"/>
      <c r="BC260" s="59"/>
      <c r="BD260" s="58"/>
      <c r="BE260" s="58"/>
      <c r="BF260" s="58"/>
      <c r="BG260" s="59"/>
      <c r="BH260" s="58"/>
      <c r="BI260" s="58"/>
      <c r="BJ260" s="58"/>
      <c r="BK260" s="58"/>
      <c r="BL260" s="58"/>
      <c r="BM260" s="58"/>
    </row>
    <row r="261" spans="1:65" ht="166.5">
      <c r="A261" s="58" t="s">
        <v>783</v>
      </c>
      <c r="B261" s="58" t="s">
        <v>343</v>
      </c>
      <c r="C261" s="59"/>
      <c r="D261" s="58" t="s">
        <v>67</v>
      </c>
      <c r="E261" s="58" t="s">
        <v>68</v>
      </c>
      <c r="F261" s="58" t="s">
        <v>69</v>
      </c>
      <c r="G261" s="58" t="s">
        <v>784</v>
      </c>
      <c r="H261" s="58">
        <v>1040</v>
      </c>
      <c r="I261" s="58" t="s">
        <v>785</v>
      </c>
      <c r="J261" s="58" t="s">
        <v>786</v>
      </c>
      <c r="K261" s="58" t="s">
        <v>783</v>
      </c>
      <c r="L261" s="58" t="s">
        <v>346</v>
      </c>
      <c r="M261" s="58" t="s">
        <v>73</v>
      </c>
      <c r="N261" s="58" t="s">
        <v>787</v>
      </c>
      <c r="O261" s="58" t="s">
        <v>84</v>
      </c>
      <c r="P261" s="58" t="s">
        <v>76</v>
      </c>
      <c r="Q261" s="58" t="s">
        <v>90</v>
      </c>
      <c r="R261" s="59"/>
      <c r="S261" s="58" t="s">
        <v>788</v>
      </c>
      <c r="T261" s="58" t="s">
        <v>79</v>
      </c>
      <c r="U261" s="58" t="s">
        <v>80</v>
      </c>
      <c r="V261" s="58" t="s">
        <v>82</v>
      </c>
      <c r="W261" s="58" t="s">
        <v>81</v>
      </c>
      <c r="X261" s="58" t="s">
        <v>82</v>
      </c>
      <c r="Y261" s="59"/>
      <c r="Z261" s="59"/>
      <c r="AA261" s="59"/>
      <c r="AB261" s="58" t="s">
        <v>69</v>
      </c>
      <c r="AC261" s="58" t="s">
        <v>755</v>
      </c>
      <c r="AD261" s="58" t="s">
        <v>76</v>
      </c>
      <c r="AE261" s="58" t="s">
        <v>90</v>
      </c>
      <c r="AF261" s="58">
        <v>1</v>
      </c>
      <c r="AG261" s="59"/>
      <c r="AH261" s="58" t="s">
        <v>79</v>
      </c>
      <c r="AI261" s="58" t="s">
        <v>80</v>
      </c>
      <c r="AJ261" s="58" t="s">
        <v>82</v>
      </c>
      <c r="AK261" s="58" t="s">
        <v>81</v>
      </c>
      <c r="AL261" s="58" t="s">
        <v>81</v>
      </c>
      <c r="AM261" s="58" t="s">
        <v>789</v>
      </c>
      <c r="AN261" s="58" t="s">
        <v>69</v>
      </c>
      <c r="AO261" s="58" t="s">
        <v>84</v>
      </c>
      <c r="AP261" s="58" t="s">
        <v>88</v>
      </c>
      <c r="AQ261" s="58" t="s">
        <v>790</v>
      </c>
      <c r="AR261" s="58" t="s">
        <v>76</v>
      </c>
      <c r="AS261" s="58" t="s">
        <v>90</v>
      </c>
      <c r="AT261" s="58" t="s">
        <v>791</v>
      </c>
      <c r="AU261" s="58" t="s">
        <v>82</v>
      </c>
      <c r="AV261" s="58" t="s">
        <v>81</v>
      </c>
      <c r="AW261" s="58" t="s">
        <v>82</v>
      </c>
      <c r="AX261" s="3" t="s">
        <v>792</v>
      </c>
      <c r="AY261" s="59"/>
      <c r="AZ261" s="58" t="s">
        <v>97</v>
      </c>
      <c r="BA261" s="59"/>
      <c r="BB261" s="58" t="s">
        <v>98</v>
      </c>
      <c r="BC261" s="59"/>
      <c r="BD261" s="58" t="s">
        <v>98</v>
      </c>
      <c r="BE261" s="59"/>
      <c r="BF261" s="58" t="s">
        <v>98</v>
      </c>
      <c r="BG261" s="59"/>
      <c r="BH261" s="58" t="s">
        <v>98</v>
      </c>
      <c r="BI261" s="59"/>
      <c r="BJ261" s="59"/>
      <c r="BK261" s="59"/>
      <c r="BL261" s="59"/>
      <c r="BM261" s="59"/>
    </row>
    <row r="262" spans="1:65" ht="90">
      <c r="A262" s="58"/>
      <c r="B262" s="58"/>
      <c r="C262" s="59"/>
      <c r="D262" s="58"/>
      <c r="E262" s="58"/>
      <c r="F262" s="58"/>
      <c r="G262" s="58"/>
      <c r="H262" s="58"/>
      <c r="I262" s="58"/>
      <c r="J262" s="58"/>
      <c r="K262" s="58"/>
      <c r="L262" s="58"/>
      <c r="M262" s="58"/>
      <c r="N262" s="58"/>
      <c r="O262" s="58"/>
      <c r="P262" s="58"/>
      <c r="Q262" s="58"/>
      <c r="R262" s="59"/>
      <c r="S262" s="58"/>
      <c r="T262" s="58"/>
      <c r="U262" s="58"/>
      <c r="V262" s="58"/>
      <c r="W262" s="58"/>
      <c r="X262" s="58"/>
      <c r="Y262" s="59"/>
      <c r="Z262" s="59"/>
      <c r="AA262" s="59"/>
      <c r="AB262" s="58"/>
      <c r="AC262" s="58"/>
      <c r="AD262" s="58"/>
      <c r="AE262" s="58"/>
      <c r="AF262" s="58"/>
      <c r="AG262" s="59"/>
      <c r="AH262" s="58"/>
      <c r="AI262" s="58"/>
      <c r="AJ262" s="58"/>
      <c r="AK262" s="58"/>
      <c r="AL262" s="58"/>
      <c r="AM262" s="58"/>
      <c r="AN262" s="58"/>
      <c r="AO262" s="58"/>
      <c r="AP262" s="58"/>
      <c r="AQ262" s="58"/>
      <c r="AR262" s="58"/>
      <c r="AS262" s="58"/>
      <c r="AT262" s="58"/>
      <c r="AU262" s="58"/>
      <c r="AV262" s="58"/>
      <c r="AW262" s="58"/>
      <c r="AX262" s="3" t="s">
        <v>793</v>
      </c>
      <c r="AY262" s="59"/>
      <c r="AZ262" s="58"/>
      <c r="BA262" s="59"/>
      <c r="BB262" s="58"/>
      <c r="BC262" s="59"/>
      <c r="BD262" s="58"/>
      <c r="BE262" s="59"/>
      <c r="BF262" s="58"/>
      <c r="BG262" s="59"/>
      <c r="BH262" s="58"/>
      <c r="BI262" s="59"/>
      <c r="BJ262" s="59"/>
      <c r="BK262" s="59"/>
      <c r="BL262" s="59"/>
      <c r="BM262" s="59"/>
    </row>
    <row r="263" spans="1:65" ht="102.75">
      <c r="A263" s="58"/>
      <c r="B263" s="58"/>
      <c r="C263" s="59"/>
      <c r="D263" s="58"/>
      <c r="E263" s="58"/>
      <c r="F263" s="58"/>
      <c r="G263" s="58"/>
      <c r="H263" s="58"/>
      <c r="I263" s="58"/>
      <c r="J263" s="58"/>
      <c r="K263" s="58"/>
      <c r="L263" s="58"/>
      <c r="M263" s="58"/>
      <c r="N263" s="58"/>
      <c r="O263" s="58"/>
      <c r="P263" s="58"/>
      <c r="Q263" s="58"/>
      <c r="R263" s="59"/>
      <c r="S263" s="58"/>
      <c r="T263" s="58"/>
      <c r="U263" s="58"/>
      <c r="V263" s="58"/>
      <c r="W263" s="58"/>
      <c r="X263" s="58"/>
      <c r="Y263" s="59"/>
      <c r="Z263" s="59"/>
      <c r="AA263" s="59"/>
      <c r="AB263" s="58"/>
      <c r="AC263" s="58"/>
      <c r="AD263" s="58"/>
      <c r="AE263" s="58"/>
      <c r="AF263" s="58"/>
      <c r="AG263" s="59"/>
      <c r="AH263" s="58"/>
      <c r="AI263" s="58"/>
      <c r="AJ263" s="58"/>
      <c r="AK263" s="58"/>
      <c r="AL263" s="58"/>
      <c r="AM263" s="58"/>
      <c r="AN263" s="58"/>
      <c r="AO263" s="58"/>
      <c r="AP263" s="58"/>
      <c r="AQ263" s="58"/>
      <c r="AR263" s="58"/>
      <c r="AS263" s="58"/>
      <c r="AT263" s="58"/>
      <c r="AU263" s="58"/>
      <c r="AV263" s="58"/>
      <c r="AW263" s="58"/>
      <c r="AX263" s="3" t="s">
        <v>794</v>
      </c>
      <c r="AY263" s="59"/>
      <c r="AZ263" s="58"/>
      <c r="BA263" s="59"/>
      <c r="BB263" s="58"/>
      <c r="BC263" s="59"/>
      <c r="BD263" s="58"/>
      <c r="BE263" s="59"/>
      <c r="BF263" s="58"/>
      <c r="BG263" s="59"/>
      <c r="BH263" s="58"/>
      <c r="BI263" s="59"/>
      <c r="BJ263" s="59"/>
      <c r="BK263" s="59"/>
      <c r="BL263" s="59"/>
      <c r="BM263" s="59"/>
    </row>
    <row r="264" spans="1:65" ht="128.25">
      <c r="A264" s="58" t="s">
        <v>795</v>
      </c>
      <c r="B264" s="58" t="s">
        <v>66</v>
      </c>
      <c r="C264" s="59"/>
      <c r="D264" s="58" t="s">
        <v>67</v>
      </c>
      <c r="E264" s="58" t="s">
        <v>68</v>
      </c>
      <c r="F264" s="58" t="s">
        <v>69</v>
      </c>
      <c r="G264" s="58" t="s">
        <v>796</v>
      </c>
      <c r="H264" s="58">
        <v>1312</v>
      </c>
      <c r="I264" s="58" t="s">
        <v>797</v>
      </c>
      <c r="J264" s="58" t="s">
        <v>797</v>
      </c>
      <c r="K264" s="58" t="s">
        <v>795</v>
      </c>
      <c r="L264" s="58" t="s">
        <v>72</v>
      </c>
      <c r="M264" s="58" t="s">
        <v>73</v>
      </c>
      <c r="N264" s="58" t="s">
        <v>798</v>
      </c>
      <c r="O264" s="58" t="s">
        <v>84</v>
      </c>
      <c r="P264" s="58" t="s">
        <v>76</v>
      </c>
      <c r="Q264" s="58" t="s">
        <v>85</v>
      </c>
      <c r="R264" s="59"/>
      <c r="S264" s="58" t="s">
        <v>799</v>
      </c>
      <c r="T264" s="58" t="s">
        <v>79</v>
      </c>
      <c r="U264" s="58" t="s">
        <v>80</v>
      </c>
      <c r="V264" s="58" t="s">
        <v>81</v>
      </c>
      <c r="W264" s="58" t="s">
        <v>81</v>
      </c>
      <c r="X264" s="58" t="s">
        <v>82</v>
      </c>
      <c r="Y264" s="58" t="s">
        <v>83</v>
      </c>
      <c r="Z264" s="58">
        <v>4000</v>
      </c>
      <c r="AA264" s="58">
        <v>6000</v>
      </c>
      <c r="AB264" s="58" t="s">
        <v>69</v>
      </c>
      <c r="AC264" s="58" t="s">
        <v>84</v>
      </c>
      <c r="AD264" s="58" t="s">
        <v>76</v>
      </c>
      <c r="AE264" s="58" t="s">
        <v>77</v>
      </c>
      <c r="AF264" s="58">
        <v>1</v>
      </c>
      <c r="AG264" s="59"/>
      <c r="AH264" s="58" t="s">
        <v>107</v>
      </c>
      <c r="AI264" s="58" t="s">
        <v>80</v>
      </c>
      <c r="AJ264" s="58" t="s">
        <v>82</v>
      </c>
      <c r="AK264" s="58" t="s">
        <v>81</v>
      </c>
      <c r="AL264" s="58" t="s">
        <v>82</v>
      </c>
      <c r="AM264" s="58" t="s">
        <v>800</v>
      </c>
      <c r="AN264" s="58" t="s">
        <v>69</v>
      </c>
      <c r="AO264" s="58" t="s">
        <v>75</v>
      </c>
      <c r="AP264" s="58" t="s">
        <v>109</v>
      </c>
      <c r="AQ264" s="58" t="s">
        <v>801</v>
      </c>
      <c r="AR264" s="58" t="s">
        <v>76</v>
      </c>
      <c r="AS264" s="58" t="s">
        <v>85</v>
      </c>
      <c r="AT264" s="58" t="s">
        <v>802</v>
      </c>
      <c r="AU264" s="58" t="s">
        <v>82</v>
      </c>
      <c r="AV264" s="58" t="s">
        <v>82</v>
      </c>
      <c r="AW264" s="58" t="s">
        <v>81</v>
      </c>
      <c r="AX264" s="3" t="s">
        <v>803</v>
      </c>
      <c r="AY264" s="59"/>
      <c r="AZ264" s="58" t="s">
        <v>97</v>
      </c>
      <c r="BA264" s="59"/>
      <c r="BB264" s="58" t="s">
        <v>123</v>
      </c>
      <c r="BC264" s="58" t="s">
        <v>187</v>
      </c>
      <c r="BD264" s="58" t="s">
        <v>95</v>
      </c>
      <c r="BE264" s="58" t="s">
        <v>124</v>
      </c>
      <c r="BF264" s="58" t="s">
        <v>123</v>
      </c>
      <c r="BG264" s="58" t="s">
        <v>124</v>
      </c>
      <c r="BH264" s="58" t="s">
        <v>123</v>
      </c>
      <c r="BI264" s="58" t="s">
        <v>125</v>
      </c>
      <c r="BJ264" s="58" t="s">
        <v>83</v>
      </c>
      <c r="BK264" s="59"/>
      <c r="BL264" s="59"/>
      <c r="BM264" s="59"/>
    </row>
    <row r="265" spans="1:65" ht="115.5">
      <c r="A265" s="58"/>
      <c r="B265" s="58"/>
      <c r="C265" s="59"/>
      <c r="D265" s="58"/>
      <c r="E265" s="58"/>
      <c r="F265" s="58"/>
      <c r="G265" s="58"/>
      <c r="H265" s="58"/>
      <c r="I265" s="58"/>
      <c r="J265" s="58"/>
      <c r="K265" s="58"/>
      <c r="L265" s="58"/>
      <c r="M265" s="58"/>
      <c r="N265" s="58"/>
      <c r="O265" s="58"/>
      <c r="P265" s="58"/>
      <c r="Q265" s="58"/>
      <c r="R265" s="59"/>
      <c r="S265" s="58"/>
      <c r="T265" s="58"/>
      <c r="U265" s="58"/>
      <c r="V265" s="58"/>
      <c r="W265" s="58"/>
      <c r="X265" s="58"/>
      <c r="Y265" s="58"/>
      <c r="Z265" s="58"/>
      <c r="AA265" s="58"/>
      <c r="AB265" s="58"/>
      <c r="AC265" s="58"/>
      <c r="AD265" s="58"/>
      <c r="AE265" s="58"/>
      <c r="AF265" s="58"/>
      <c r="AG265" s="59"/>
      <c r="AH265" s="58"/>
      <c r="AI265" s="58"/>
      <c r="AJ265" s="58"/>
      <c r="AK265" s="58"/>
      <c r="AL265" s="58"/>
      <c r="AM265" s="58"/>
      <c r="AN265" s="58"/>
      <c r="AO265" s="58"/>
      <c r="AP265" s="58"/>
      <c r="AQ265" s="58"/>
      <c r="AR265" s="58"/>
      <c r="AS265" s="58"/>
      <c r="AT265" s="58"/>
      <c r="AU265" s="58"/>
      <c r="AV265" s="58"/>
      <c r="AW265" s="58"/>
      <c r="AX265" s="3" t="s">
        <v>804</v>
      </c>
      <c r="AY265" s="59"/>
      <c r="AZ265" s="58"/>
      <c r="BA265" s="59"/>
      <c r="BB265" s="58"/>
      <c r="BC265" s="58"/>
      <c r="BD265" s="58"/>
      <c r="BE265" s="58"/>
      <c r="BF265" s="58"/>
      <c r="BG265" s="58"/>
      <c r="BH265" s="58"/>
      <c r="BI265" s="58"/>
      <c r="BJ265" s="58"/>
      <c r="BK265" s="59"/>
      <c r="BL265" s="59"/>
      <c r="BM265" s="59"/>
    </row>
    <row r="266" spans="1:65" ht="77.25">
      <c r="A266" s="58"/>
      <c r="B266" s="58"/>
      <c r="C266" s="59"/>
      <c r="D266" s="58"/>
      <c r="E266" s="58"/>
      <c r="F266" s="58"/>
      <c r="G266" s="58"/>
      <c r="H266" s="58"/>
      <c r="I266" s="58"/>
      <c r="J266" s="58"/>
      <c r="K266" s="58"/>
      <c r="L266" s="58"/>
      <c r="M266" s="58"/>
      <c r="N266" s="58"/>
      <c r="O266" s="58"/>
      <c r="P266" s="58"/>
      <c r="Q266" s="58"/>
      <c r="R266" s="59"/>
      <c r="S266" s="58"/>
      <c r="T266" s="58"/>
      <c r="U266" s="58"/>
      <c r="V266" s="58"/>
      <c r="W266" s="58"/>
      <c r="X266" s="58"/>
      <c r="Y266" s="58"/>
      <c r="Z266" s="58"/>
      <c r="AA266" s="58"/>
      <c r="AB266" s="58"/>
      <c r="AC266" s="58"/>
      <c r="AD266" s="58"/>
      <c r="AE266" s="58"/>
      <c r="AF266" s="58"/>
      <c r="AG266" s="59"/>
      <c r="AH266" s="58"/>
      <c r="AI266" s="58"/>
      <c r="AJ266" s="58"/>
      <c r="AK266" s="58"/>
      <c r="AL266" s="58"/>
      <c r="AM266" s="58"/>
      <c r="AN266" s="58"/>
      <c r="AO266" s="58"/>
      <c r="AP266" s="58"/>
      <c r="AQ266" s="58"/>
      <c r="AR266" s="58"/>
      <c r="AS266" s="58"/>
      <c r="AT266" s="58"/>
      <c r="AU266" s="58"/>
      <c r="AV266" s="58"/>
      <c r="AW266" s="58"/>
      <c r="AX266" s="3" t="s">
        <v>805</v>
      </c>
      <c r="AY266" s="59"/>
      <c r="AZ266" s="58"/>
      <c r="BA266" s="59"/>
      <c r="BB266" s="58"/>
      <c r="BC266" s="58"/>
      <c r="BD266" s="58"/>
      <c r="BE266" s="58"/>
      <c r="BF266" s="58"/>
      <c r="BG266" s="58"/>
      <c r="BH266" s="58"/>
      <c r="BI266" s="58"/>
      <c r="BJ266" s="58"/>
      <c r="BK266" s="59"/>
      <c r="BL266" s="59"/>
      <c r="BM266" s="59"/>
    </row>
    <row r="267" spans="1:65" ht="90">
      <c r="A267" s="58" t="s">
        <v>806</v>
      </c>
      <c r="B267" s="58" t="s">
        <v>127</v>
      </c>
      <c r="C267" s="59"/>
      <c r="D267" s="58" t="s">
        <v>67</v>
      </c>
      <c r="E267" s="58" t="s">
        <v>68</v>
      </c>
      <c r="F267" s="58" t="s">
        <v>69</v>
      </c>
      <c r="G267" s="58" t="s">
        <v>807</v>
      </c>
      <c r="H267" s="58">
        <v>1202</v>
      </c>
      <c r="I267" s="58" t="s">
        <v>808</v>
      </c>
      <c r="J267" s="58" t="s">
        <v>808</v>
      </c>
      <c r="K267" s="58" t="s">
        <v>806</v>
      </c>
      <c r="L267" s="58" t="s">
        <v>131</v>
      </c>
      <c r="M267" s="58" t="s">
        <v>73</v>
      </c>
      <c r="N267" s="58" t="s">
        <v>809</v>
      </c>
      <c r="O267" s="58" t="s">
        <v>84</v>
      </c>
      <c r="P267" s="58" t="s">
        <v>76</v>
      </c>
      <c r="Q267" s="58">
        <v>0</v>
      </c>
      <c r="R267" s="59"/>
      <c r="S267" s="58" t="s">
        <v>810</v>
      </c>
      <c r="T267" s="58" t="s">
        <v>79</v>
      </c>
      <c r="U267" s="58" t="s">
        <v>80</v>
      </c>
      <c r="V267" s="58" t="s">
        <v>82</v>
      </c>
      <c r="W267" s="58" t="s">
        <v>81</v>
      </c>
      <c r="X267" s="58" t="s">
        <v>82</v>
      </c>
      <c r="Y267" s="58" t="s">
        <v>83</v>
      </c>
      <c r="Z267" s="58">
        <v>139158</v>
      </c>
      <c r="AA267" s="58">
        <v>1350000</v>
      </c>
      <c r="AB267" s="58" t="s">
        <v>69</v>
      </c>
      <c r="AC267" s="58" t="s">
        <v>84</v>
      </c>
      <c r="AD267" s="58" t="s">
        <v>76</v>
      </c>
      <c r="AE267" s="58" t="s">
        <v>77</v>
      </c>
      <c r="AF267" s="58" t="s">
        <v>84</v>
      </c>
      <c r="AG267" s="59"/>
      <c r="AH267" s="58" t="s">
        <v>107</v>
      </c>
      <c r="AI267" s="58" t="s">
        <v>80</v>
      </c>
      <c r="AJ267" s="58" t="s">
        <v>81</v>
      </c>
      <c r="AK267" s="58" t="s">
        <v>82</v>
      </c>
      <c r="AL267" s="58" t="s">
        <v>81</v>
      </c>
      <c r="AM267" s="58" t="s">
        <v>811</v>
      </c>
      <c r="AN267" s="58" t="s">
        <v>69</v>
      </c>
      <c r="AO267" s="58" t="s">
        <v>75</v>
      </c>
      <c r="AP267" s="58" t="s">
        <v>282</v>
      </c>
      <c r="AQ267" s="58" t="s">
        <v>812</v>
      </c>
      <c r="AR267" s="58" t="s">
        <v>76</v>
      </c>
      <c r="AS267" s="58" t="s">
        <v>77</v>
      </c>
      <c r="AT267" s="58" t="s">
        <v>813</v>
      </c>
      <c r="AU267" s="58" t="s">
        <v>82</v>
      </c>
      <c r="AV267" s="58" t="s">
        <v>81</v>
      </c>
      <c r="AW267" s="58" t="s">
        <v>82</v>
      </c>
      <c r="AX267" s="3" t="s">
        <v>814</v>
      </c>
      <c r="AY267" s="59"/>
      <c r="AZ267" s="58" t="s">
        <v>97</v>
      </c>
      <c r="BA267" s="59"/>
      <c r="BB267" s="58" t="s">
        <v>123</v>
      </c>
      <c r="BC267" s="58" t="s">
        <v>96</v>
      </c>
      <c r="BD267" s="58" t="s">
        <v>123</v>
      </c>
      <c r="BE267" s="58" t="s">
        <v>96</v>
      </c>
      <c r="BF267" s="58" t="s">
        <v>123</v>
      </c>
      <c r="BG267" s="58" t="s">
        <v>96</v>
      </c>
      <c r="BH267" s="58" t="s">
        <v>123</v>
      </c>
      <c r="BI267" s="58" t="s">
        <v>289</v>
      </c>
      <c r="BJ267" s="58" t="s">
        <v>83</v>
      </c>
      <c r="BK267" s="59"/>
      <c r="BL267" s="59"/>
      <c r="BM267" s="59"/>
    </row>
    <row r="268" spans="1:65" ht="128.25">
      <c r="A268" s="58"/>
      <c r="B268" s="58"/>
      <c r="C268" s="59"/>
      <c r="D268" s="58"/>
      <c r="E268" s="58"/>
      <c r="F268" s="58"/>
      <c r="G268" s="58"/>
      <c r="H268" s="58"/>
      <c r="I268" s="58"/>
      <c r="J268" s="58"/>
      <c r="K268" s="58"/>
      <c r="L268" s="58"/>
      <c r="M268" s="58"/>
      <c r="N268" s="58"/>
      <c r="O268" s="58"/>
      <c r="P268" s="58"/>
      <c r="Q268" s="58"/>
      <c r="R268" s="59"/>
      <c r="S268" s="58"/>
      <c r="T268" s="58"/>
      <c r="U268" s="58"/>
      <c r="V268" s="58"/>
      <c r="W268" s="58"/>
      <c r="X268" s="58"/>
      <c r="Y268" s="58"/>
      <c r="Z268" s="58"/>
      <c r="AA268" s="58"/>
      <c r="AB268" s="58"/>
      <c r="AC268" s="58"/>
      <c r="AD268" s="58"/>
      <c r="AE268" s="58"/>
      <c r="AF268" s="58"/>
      <c r="AG268" s="59"/>
      <c r="AH268" s="58"/>
      <c r="AI268" s="58"/>
      <c r="AJ268" s="58"/>
      <c r="AK268" s="58"/>
      <c r="AL268" s="58"/>
      <c r="AM268" s="58"/>
      <c r="AN268" s="58"/>
      <c r="AO268" s="58"/>
      <c r="AP268" s="58"/>
      <c r="AQ268" s="58"/>
      <c r="AR268" s="58"/>
      <c r="AS268" s="58"/>
      <c r="AT268" s="58"/>
      <c r="AU268" s="58"/>
      <c r="AV268" s="58"/>
      <c r="AW268" s="58"/>
      <c r="AX268" s="3" t="s">
        <v>815</v>
      </c>
      <c r="AY268" s="59"/>
      <c r="AZ268" s="58"/>
      <c r="BA268" s="59"/>
      <c r="BB268" s="58"/>
      <c r="BC268" s="58"/>
      <c r="BD268" s="58"/>
      <c r="BE268" s="58"/>
      <c r="BF268" s="58"/>
      <c r="BG268" s="58"/>
      <c r="BH268" s="58"/>
      <c r="BI268" s="58"/>
      <c r="BJ268" s="58"/>
      <c r="BK268" s="59"/>
      <c r="BL268" s="59"/>
      <c r="BM268" s="59"/>
    </row>
    <row r="269" spans="1:65" ht="153.75">
      <c r="A269" s="58"/>
      <c r="B269" s="58"/>
      <c r="C269" s="59"/>
      <c r="D269" s="58"/>
      <c r="E269" s="58"/>
      <c r="F269" s="58"/>
      <c r="G269" s="58"/>
      <c r="H269" s="58"/>
      <c r="I269" s="58"/>
      <c r="J269" s="58"/>
      <c r="K269" s="58"/>
      <c r="L269" s="58"/>
      <c r="M269" s="58"/>
      <c r="N269" s="58"/>
      <c r="O269" s="58"/>
      <c r="P269" s="58"/>
      <c r="Q269" s="58"/>
      <c r="R269" s="59"/>
      <c r="S269" s="58"/>
      <c r="T269" s="58"/>
      <c r="U269" s="58"/>
      <c r="V269" s="58"/>
      <c r="W269" s="58"/>
      <c r="X269" s="58"/>
      <c r="Y269" s="58"/>
      <c r="Z269" s="58"/>
      <c r="AA269" s="58"/>
      <c r="AB269" s="58"/>
      <c r="AC269" s="58"/>
      <c r="AD269" s="58"/>
      <c r="AE269" s="58"/>
      <c r="AF269" s="58"/>
      <c r="AG269" s="59"/>
      <c r="AH269" s="58"/>
      <c r="AI269" s="58"/>
      <c r="AJ269" s="58"/>
      <c r="AK269" s="58"/>
      <c r="AL269" s="58"/>
      <c r="AM269" s="58"/>
      <c r="AN269" s="58"/>
      <c r="AO269" s="58"/>
      <c r="AP269" s="58"/>
      <c r="AQ269" s="58"/>
      <c r="AR269" s="58"/>
      <c r="AS269" s="58"/>
      <c r="AT269" s="58"/>
      <c r="AU269" s="58"/>
      <c r="AV269" s="58"/>
      <c r="AW269" s="58"/>
      <c r="AX269" s="3" t="s">
        <v>816</v>
      </c>
      <c r="AY269" s="59"/>
      <c r="AZ269" s="58"/>
      <c r="BA269" s="59"/>
      <c r="BB269" s="58"/>
      <c r="BC269" s="58"/>
      <c r="BD269" s="58"/>
      <c r="BE269" s="58"/>
      <c r="BF269" s="58"/>
      <c r="BG269" s="58"/>
      <c r="BH269" s="58"/>
      <c r="BI269" s="58"/>
      <c r="BJ269" s="58"/>
      <c r="BK269" s="59"/>
      <c r="BL269" s="59"/>
      <c r="BM269" s="59"/>
    </row>
    <row r="270" spans="1:65" ht="128.25">
      <c r="A270" s="58" t="s">
        <v>817</v>
      </c>
      <c r="B270" s="58" t="s">
        <v>66</v>
      </c>
      <c r="C270" s="59"/>
      <c r="D270" s="58" t="s">
        <v>67</v>
      </c>
      <c r="E270" s="58" t="s">
        <v>68</v>
      </c>
      <c r="F270" s="58" t="s">
        <v>69</v>
      </c>
      <c r="G270" s="58" t="s">
        <v>818</v>
      </c>
      <c r="H270" s="58">
        <v>1317</v>
      </c>
      <c r="I270" s="58" t="s">
        <v>819</v>
      </c>
      <c r="J270" s="58" t="s">
        <v>819</v>
      </c>
      <c r="K270" s="58" t="s">
        <v>817</v>
      </c>
      <c r="L270" s="58" t="s">
        <v>72</v>
      </c>
      <c r="M270" s="58" t="s">
        <v>73</v>
      </c>
      <c r="N270" s="58" t="s">
        <v>820</v>
      </c>
      <c r="O270" s="58" t="s">
        <v>84</v>
      </c>
      <c r="P270" s="58" t="s">
        <v>76</v>
      </c>
      <c r="Q270" s="58" t="s">
        <v>85</v>
      </c>
      <c r="R270" s="59"/>
      <c r="S270" s="58" t="s">
        <v>821</v>
      </c>
      <c r="T270" s="58" t="s">
        <v>79</v>
      </c>
      <c r="U270" s="58" t="s">
        <v>80</v>
      </c>
      <c r="V270" s="58" t="s">
        <v>81</v>
      </c>
      <c r="W270" s="58" t="s">
        <v>81</v>
      </c>
      <c r="X270" s="58" t="s">
        <v>81</v>
      </c>
      <c r="Y270" s="58" t="s">
        <v>83</v>
      </c>
      <c r="Z270" s="58">
        <v>50000</v>
      </c>
      <c r="AA270" s="58">
        <v>100000</v>
      </c>
      <c r="AB270" s="58" t="s">
        <v>69</v>
      </c>
      <c r="AC270" s="58" t="s">
        <v>87</v>
      </c>
      <c r="AD270" s="58" t="s">
        <v>76</v>
      </c>
      <c r="AE270" s="58" t="s">
        <v>90</v>
      </c>
      <c r="AF270" s="58">
        <v>1</v>
      </c>
      <c r="AG270" s="59"/>
      <c r="AH270" s="58" t="s">
        <v>79</v>
      </c>
      <c r="AI270" s="58" t="s">
        <v>80</v>
      </c>
      <c r="AJ270" s="58" t="s">
        <v>82</v>
      </c>
      <c r="AK270" s="58" t="s">
        <v>82</v>
      </c>
      <c r="AL270" s="58" t="s">
        <v>82</v>
      </c>
      <c r="AM270" s="58" t="s">
        <v>822</v>
      </c>
      <c r="AN270" s="58" t="s">
        <v>69</v>
      </c>
      <c r="AO270" s="58" t="s">
        <v>75</v>
      </c>
      <c r="AP270" s="58" t="s">
        <v>135</v>
      </c>
      <c r="AQ270" s="58" t="s">
        <v>823</v>
      </c>
      <c r="AR270" s="58" t="s">
        <v>76</v>
      </c>
      <c r="AS270" s="58" t="s">
        <v>85</v>
      </c>
      <c r="AT270" s="58" t="s">
        <v>824</v>
      </c>
      <c r="AU270" s="58" t="s">
        <v>82</v>
      </c>
      <c r="AV270" s="58" t="s">
        <v>82</v>
      </c>
      <c r="AW270" s="58" t="s">
        <v>81</v>
      </c>
      <c r="AX270" s="3" t="s">
        <v>825</v>
      </c>
      <c r="AY270" s="59"/>
      <c r="AZ270" s="58" t="s">
        <v>97</v>
      </c>
      <c r="BA270" s="59"/>
      <c r="BB270" s="58" t="s">
        <v>97</v>
      </c>
      <c r="BC270" s="59"/>
      <c r="BD270" s="58" t="s">
        <v>97</v>
      </c>
      <c r="BE270" s="59"/>
      <c r="BF270" s="58" t="s">
        <v>97</v>
      </c>
      <c r="BG270" s="59"/>
      <c r="BH270" s="58" t="s">
        <v>97</v>
      </c>
      <c r="BI270" s="59"/>
      <c r="BJ270" s="58" t="s">
        <v>83</v>
      </c>
      <c r="BK270" s="59"/>
      <c r="BL270" s="59"/>
      <c r="BM270" s="59"/>
    </row>
    <row r="271" spans="1:65" ht="77.25">
      <c r="A271" s="58"/>
      <c r="B271" s="58"/>
      <c r="C271" s="59"/>
      <c r="D271" s="58"/>
      <c r="E271" s="58"/>
      <c r="F271" s="58"/>
      <c r="G271" s="58"/>
      <c r="H271" s="58"/>
      <c r="I271" s="58"/>
      <c r="J271" s="58"/>
      <c r="K271" s="58"/>
      <c r="L271" s="58"/>
      <c r="M271" s="58"/>
      <c r="N271" s="58"/>
      <c r="O271" s="58"/>
      <c r="P271" s="58"/>
      <c r="Q271" s="58"/>
      <c r="R271" s="59"/>
      <c r="S271" s="58"/>
      <c r="T271" s="58"/>
      <c r="U271" s="58"/>
      <c r="V271" s="58"/>
      <c r="W271" s="58"/>
      <c r="X271" s="58"/>
      <c r="Y271" s="58"/>
      <c r="Z271" s="58"/>
      <c r="AA271" s="58"/>
      <c r="AB271" s="58"/>
      <c r="AC271" s="58"/>
      <c r="AD271" s="58"/>
      <c r="AE271" s="58"/>
      <c r="AF271" s="58"/>
      <c r="AG271" s="59"/>
      <c r="AH271" s="58"/>
      <c r="AI271" s="58"/>
      <c r="AJ271" s="58"/>
      <c r="AK271" s="58"/>
      <c r="AL271" s="58"/>
      <c r="AM271" s="58"/>
      <c r="AN271" s="58"/>
      <c r="AO271" s="58"/>
      <c r="AP271" s="58"/>
      <c r="AQ271" s="58"/>
      <c r="AR271" s="58"/>
      <c r="AS271" s="58"/>
      <c r="AT271" s="58"/>
      <c r="AU271" s="58"/>
      <c r="AV271" s="58"/>
      <c r="AW271" s="58"/>
      <c r="AX271" s="3" t="s">
        <v>826</v>
      </c>
      <c r="AY271" s="59"/>
      <c r="AZ271" s="58"/>
      <c r="BA271" s="59"/>
      <c r="BB271" s="58"/>
      <c r="BC271" s="59"/>
      <c r="BD271" s="58"/>
      <c r="BE271" s="59"/>
      <c r="BF271" s="58"/>
      <c r="BG271" s="59"/>
      <c r="BH271" s="58"/>
      <c r="BI271" s="59"/>
      <c r="BJ271" s="58"/>
      <c r="BK271" s="59"/>
      <c r="BL271" s="59"/>
      <c r="BM271" s="59"/>
    </row>
    <row r="272" spans="1:65" ht="102.75">
      <c r="A272" s="58" t="s">
        <v>827</v>
      </c>
      <c r="B272" s="58" t="s">
        <v>828</v>
      </c>
      <c r="C272" s="59"/>
      <c r="D272" s="58" t="s">
        <v>67</v>
      </c>
      <c r="E272" s="58" t="s">
        <v>68</v>
      </c>
      <c r="F272" s="58" t="s">
        <v>69</v>
      </c>
      <c r="G272" s="58" t="s">
        <v>829</v>
      </c>
      <c r="H272" s="58">
        <v>1078</v>
      </c>
      <c r="I272" s="58" t="s">
        <v>830</v>
      </c>
      <c r="J272" s="58" t="s">
        <v>831</v>
      </c>
      <c r="K272" s="58" t="s">
        <v>827</v>
      </c>
      <c r="L272" s="58" t="s">
        <v>832</v>
      </c>
      <c r="M272" s="58" t="s">
        <v>73</v>
      </c>
      <c r="N272" s="58" t="s">
        <v>833</v>
      </c>
      <c r="O272" s="58" t="s">
        <v>84</v>
      </c>
      <c r="P272" s="58" t="s">
        <v>76</v>
      </c>
      <c r="Q272" s="58" t="s">
        <v>85</v>
      </c>
      <c r="R272" s="59"/>
      <c r="S272" s="58" t="s">
        <v>834</v>
      </c>
      <c r="T272" s="58" t="s">
        <v>79</v>
      </c>
      <c r="U272" s="58" t="s">
        <v>80</v>
      </c>
      <c r="V272" s="58" t="s">
        <v>81</v>
      </c>
      <c r="W272" s="58" t="s">
        <v>81</v>
      </c>
      <c r="X272" s="58" t="s">
        <v>82</v>
      </c>
      <c r="Y272" s="58" t="s">
        <v>83</v>
      </c>
      <c r="Z272" s="58">
        <v>1500</v>
      </c>
      <c r="AA272" s="58">
        <v>3000</v>
      </c>
      <c r="AB272" s="58" t="s">
        <v>69</v>
      </c>
      <c r="AC272" s="58" t="s">
        <v>84</v>
      </c>
      <c r="AD272" s="58" t="s">
        <v>76</v>
      </c>
      <c r="AE272" s="58" t="s">
        <v>85</v>
      </c>
      <c r="AF272" s="58">
        <v>3</v>
      </c>
      <c r="AG272" s="59"/>
      <c r="AH272" s="58" t="s">
        <v>79</v>
      </c>
      <c r="AI272" s="58" t="s">
        <v>80</v>
      </c>
      <c r="AJ272" s="58" t="s">
        <v>81</v>
      </c>
      <c r="AK272" s="58" t="s">
        <v>81</v>
      </c>
      <c r="AL272" s="58" t="s">
        <v>82</v>
      </c>
      <c r="AM272" s="58" t="s">
        <v>835</v>
      </c>
      <c r="AN272" s="58" t="s">
        <v>69</v>
      </c>
      <c r="AO272" s="58" t="s">
        <v>87</v>
      </c>
      <c r="AP272" s="58" t="s">
        <v>135</v>
      </c>
      <c r="AQ272" s="58" t="s">
        <v>836</v>
      </c>
      <c r="AR272" s="58" t="s">
        <v>76</v>
      </c>
      <c r="AS272" s="58" t="s">
        <v>85</v>
      </c>
      <c r="AT272" s="58" t="s">
        <v>837</v>
      </c>
      <c r="AU272" s="58" t="s">
        <v>81</v>
      </c>
      <c r="AV272" s="58" t="s">
        <v>81</v>
      </c>
      <c r="AW272" s="58" t="s">
        <v>82</v>
      </c>
      <c r="AX272" s="3" t="s">
        <v>838</v>
      </c>
      <c r="AY272" s="59"/>
      <c r="AZ272" s="58" t="s">
        <v>97</v>
      </c>
      <c r="BA272" s="59"/>
      <c r="BB272" s="58" t="s">
        <v>97</v>
      </c>
      <c r="BC272" s="59"/>
      <c r="BD272" s="58" t="s">
        <v>97</v>
      </c>
      <c r="BE272" s="59"/>
      <c r="BF272" s="58" t="s">
        <v>97</v>
      </c>
      <c r="BG272" s="59"/>
      <c r="BH272" s="58" t="s">
        <v>97</v>
      </c>
      <c r="BI272" s="59"/>
      <c r="BJ272" s="58" t="s">
        <v>83</v>
      </c>
      <c r="BK272" s="58">
        <v>555</v>
      </c>
      <c r="BL272" s="58">
        <v>1110</v>
      </c>
      <c r="BM272" s="58" t="s">
        <v>84</v>
      </c>
    </row>
    <row r="273" spans="1:65" ht="51.75">
      <c r="A273" s="58"/>
      <c r="B273" s="58"/>
      <c r="C273" s="59"/>
      <c r="D273" s="58"/>
      <c r="E273" s="58"/>
      <c r="F273" s="58"/>
      <c r="G273" s="58"/>
      <c r="H273" s="58"/>
      <c r="I273" s="58"/>
      <c r="J273" s="58"/>
      <c r="K273" s="58"/>
      <c r="L273" s="58"/>
      <c r="M273" s="58"/>
      <c r="N273" s="58"/>
      <c r="O273" s="58"/>
      <c r="P273" s="58"/>
      <c r="Q273" s="58"/>
      <c r="R273" s="59"/>
      <c r="S273" s="58"/>
      <c r="T273" s="58"/>
      <c r="U273" s="58"/>
      <c r="V273" s="58"/>
      <c r="W273" s="58"/>
      <c r="X273" s="58"/>
      <c r="Y273" s="58"/>
      <c r="Z273" s="58"/>
      <c r="AA273" s="58"/>
      <c r="AB273" s="58"/>
      <c r="AC273" s="58"/>
      <c r="AD273" s="58"/>
      <c r="AE273" s="58"/>
      <c r="AF273" s="58"/>
      <c r="AG273" s="59"/>
      <c r="AH273" s="58"/>
      <c r="AI273" s="58"/>
      <c r="AJ273" s="58"/>
      <c r="AK273" s="58"/>
      <c r="AL273" s="58"/>
      <c r="AM273" s="58"/>
      <c r="AN273" s="58"/>
      <c r="AO273" s="58"/>
      <c r="AP273" s="58"/>
      <c r="AQ273" s="58"/>
      <c r="AR273" s="58"/>
      <c r="AS273" s="58"/>
      <c r="AT273" s="58"/>
      <c r="AU273" s="58"/>
      <c r="AV273" s="58"/>
      <c r="AW273" s="58"/>
      <c r="AX273" s="3" t="s">
        <v>839</v>
      </c>
      <c r="AY273" s="59"/>
      <c r="AZ273" s="58"/>
      <c r="BA273" s="59"/>
      <c r="BB273" s="58"/>
      <c r="BC273" s="59"/>
      <c r="BD273" s="58"/>
      <c r="BE273" s="59"/>
      <c r="BF273" s="58"/>
      <c r="BG273" s="59"/>
      <c r="BH273" s="58"/>
      <c r="BI273" s="59"/>
      <c r="BJ273" s="58"/>
      <c r="BK273" s="58"/>
      <c r="BL273" s="58"/>
      <c r="BM273" s="58"/>
    </row>
    <row r="274" spans="1:65" ht="51.75">
      <c r="A274" s="58"/>
      <c r="B274" s="58"/>
      <c r="C274" s="59"/>
      <c r="D274" s="58"/>
      <c r="E274" s="58"/>
      <c r="F274" s="58"/>
      <c r="G274" s="58"/>
      <c r="H274" s="58"/>
      <c r="I274" s="58"/>
      <c r="J274" s="58"/>
      <c r="K274" s="58"/>
      <c r="L274" s="58"/>
      <c r="M274" s="58"/>
      <c r="N274" s="58"/>
      <c r="O274" s="58"/>
      <c r="P274" s="58"/>
      <c r="Q274" s="58"/>
      <c r="R274" s="59"/>
      <c r="S274" s="58"/>
      <c r="T274" s="58"/>
      <c r="U274" s="58"/>
      <c r="V274" s="58"/>
      <c r="W274" s="58"/>
      <c r="X274" s="58"/>
      <c r="Y274" s="58"/>
      <c r="Z274" s="58"/>
      <c r="AA274" s="58"/>
      <c r="AB274" s="58"/>
      <c r="AC274" s="58"/>
      <c r="AD274" s="58"/>
      <c r="AE274" s="58"/>
      <c r="AF274" s="58"/>
      <c r="AG274" s="59"/>
      <c r="AH274" s="58"/>
      <c r="AI274" s="58"/>
      <c r="AJ274" s="58"/>
      <c r="AK274" s="58"/>
      <c r="AL274" s="58"/>
      <c r="AM274" s="58"/>
      <c r="AN274" s="58"/>
      <c r="AO274" s="58"/>
      <c r="AP274" s="58"/>
      <c r="AQ274" s="58"/>
      <c r="AR274" s="58"/>
      <c r="AS274" s="58"/>
      <c r="AT274" s="58"/>
      <c r="AU274" s="58"/>
      <c r="AV274" s="58"/>
      <c r="AW274" s="58"/>
      <c r="AX274" s="3" t="s">
        <v>840</v>
      </c>
      <c r="AY274" s="59"/>
      <c r="AZ274" s="58"/>
      <c r="BA274" s="59"/>
      <c r="BB274" s="58"/>
      <c r="BC274" s="59"/>
      <c r="BD274" s="58"/>
      <c r="BE274" s="59"/>
      <c r="BF274" s="58"/>
      <c r="BG274" s="59"/>
      <c r="BH274" s="58"/>
      <c r="BI274" s="59"/>
      <c r="BJ274" s="58"/>
      <c r="BK274" s="58"/>
      <c r="BL274" s="58"/>
      <c r="BM274" s="58"/>
    </row>
    <row r="275" spans="1:65" ht="90">
      <c r="A275" s="58" t="s">
        <v>841</v>
      </c>
      <c r="B275" s="58" t="s">
        <v>828</v>
      </c>
      <c r="C275" s="59"/>
      <c r="D275" s="58" t="s">
        <v>67</v>
      </c>
      <c r="E275" s="58" t="s">
        <v>87</v>
      </c>
      <c r="F275" s="58" t="s">
        <v>69</v>
      </c>
      <c r="G275" s="58" t="s">
        <v>842</v>
      </c>
      <c r="H275" s="58">
        <v>1076</v>
      </c>
      <c r="I275" s="58" t="s">
        <v>843</v>
      </c>
      <c r="J275" s="58" t="s">
        <v>843</v>
      </c>
      <c r="K275" s="58" t="s">
        <v>841</v>
      </c>
      <c r="L275" s="58" t="s">
        <v>832</v>
      </c>
      <c r="M275" s="58" t="s">
        <v>73</v>
      </c>
      <c r="N275" s="58" t="s">
        <v>844</v>
      </c>
      <c r="O275" s="58" t="s">
        <v>87</v>
      </c>
      <c r="P275" s="58" t="s">
        <v>76</v>
      </c>
      <c r="Q275" s="58" t="s">
        <v>85</v>
      </c>
      <c r="R275" s="59"/>
      <c r="S275" s="58" t="s">
        <v>845</v>
      </c>
      <c r="T275" s="58" t="s">
        <v>79</v>
      </c>
      <c r="U275" s="58" t="s">
        <v>80</v>
      </c>
      <c r="V275" s="58" t="s">
        <v>81</v>
      </c>
      <c r="W275" s="58" t="s">
        <v>82</v>
      </c>
      <c r="X275" s="58" t="s">
        <v>82</v>
      </c>
      <c r="Y275" s="58" t="s">
        <v>83</v>
      </c>
      <c r="Z275" s="58">
        <v>100</v>
      </c>
      <c r="AA275" s="58">
        <v>600</v>
      </c>
      <c r="AB275" s="58" t="s">
        <v>69</v>
      </c>
      <c r="AC275" s="58" t="s">
        <v>87</v>
      </c>
      <c r="AD275" s="58" t="s">
        <v>76</v>
      </c>
      <c r="AE275" s="58" t="s">
        <v>85</v>
      </c>
      <c r="AF275" s="58">
        <v>1</v>
      </c>
      <c r="AG275" s="59"/>
      <c r="AH275" s="58" t="s">
        <v>79</v>
      </c>
      <c r="AI275" s="58" t="s">
        <v>80</v>
      </c>
      <c r="AJ275" s="58" t="s">
        <v>81</v>
      </c>
      <c r="AK275" s="58" t="s">
        <v>82</v>
      </c>
      <c r="AL275" s="58" t="s">
        <v>82</v>
      </c>
      <c r="AM275" s="58" t="s">
        <v>349</v>
      </c>
      <c r="AN275" s="58" t="s">
        <v>69</v>
      </c>
      <c r="AO275" s="58" t="s">
        <v>87</v>
      </c>
      <c r="AP275" s="58" t="s">
        <v>135</v>
      </c>
      <c r="AQ275" s="58" t="s">
        <v>846</v>
      </c>
      <c r="AR275" s="58" t="s">
        <v>76</v>
      </c>
      <c r="AS275" s="58" t="s">
        <v>85</v>
      </c>
      <c r="AT275" s="58" t="s">
        <v>517</v>
      </c>
      <c r="AU275" s="58" t="s">
        <v>81</v>
      </c>
      <c r="AV275" s="58" t="s">
        <v>82</v>
      </c>
      <c r="AW275" s="58" t="s">
        <v>82</v>
      </c>
      <c r="AX275" s="3" t="s">
        <v>847</v>
      </c>
      <c r="AY275" s="59"/>
      <c r="AZ275" s="58" t="s">
        <v>97</v>
      </c>
      <c r="BA275" s="59"/>
      <c r="BB275" s="58" t="s">
        <v>97</v>
      </c>
      <c r="BC275" s="59"/>
      <c r="BD275" s="58" t="s">
        <v>97</v>
      </c>
      <c r="BE275" s="59"/>
      <c r="BF275" s="58" t="s">
        <v>97</v>
      </c>
      <c r="BG275" s="59"/>
      <c r="BH275" s="58" t="s">
        <v>97</v>
      </c>
      <c r="BI275" s="59"/>
      <c r="BJ275" s="58" t="s">
        <v>83</v>
      </c>
      <c r="BK275" s="59"/>
      <c r="BL275" s="59"/>
      <c r="BM275" s="59"/>
    </row>
    <row r="276" spans="1:65" ht="90">
      <c r="A276" s="58"/>
      <c r="B276" s="58"/>
      <c r="C276" s="59"/>
      <c r="D276" s="58"/>
      <c r="E276" s="58"/>
      <c r="F276" s="58"/>
      <c r="G276" s="58"/>
      <c r="H276" s="58"/>
      <c r="I276" s="58"/>
      <c r="J276" s="58"/>
      <c r="K276" s="58"/>
      <c r="L276" s="58"/>
      <c r="M276" s="58"/>
      <c r="N276" s="58"/>
      <c r="O276" s="58"/>
      <c r="P276" s="58"/>
      <c r="Q276" s="58"/>
      <c r="R276" s="59"/>
      <c r="S276" s="58"/>
      <c r="T276" s="58"/>
      <c r="U276" s="58"/>
      <c r="V276" s="58"/>
      <c r="W276" s="58"/>
      <c r="X276" s="58"/>
      <c r="Y276" s="58"/>
      <c r="Z276" s="58"/>
      <c r="AA276" s="58"/>
      <c r="AB276" s="58"/>
      <c r="AC276" s="58"/>
      <c r="AD276" s="58"/>
      <c r="AE276" s="58"/>
      <c r="AF276" s="58"/>
      <c r="AG276" s="59"/>
      <c r="AH276" s="58"/>
      <c r="AI276" s="58"/>
      <c r="AJ276" s="58"/>
      <c r="AK276" s="58"/>
      <c r="AL276" s="58"/>
      <c r="AM276" s="58"/>
      <c r="AN276" s="58"/>
      <c r="AO276" s="58"/>
      <c r="AP276" s="58"/>
      <c r="AQ276" s="58"/>
      <c r="AR276" s="58"/>
      <c r="AS276" s="58"/>
      <c r="AT276" s="58"/>
      <c r="AU276" s="58"/>
      <c r="AV276" s="58"/>
      <c r="AW276" s="58"/>
      <c r="AX276" s="3" t="s">
        <v>848</v>
      </c>
      <c r="AY276" s="59"/>
      <c r="AZ276" s="58"/>
      <c r="BA276" s="59"/>
      <c r="BB276" s="58"/>
      <c r="BC276" s="59"/>
      <c r="BD276" s="58"/>
      <c r="BE276" s="59"/>
      <c r="BF276" s="58"/>
      <c r="BG276" s="59"/>
      <c r="BH276" s="58"/>
      <c r="BI276" s="59"/>
      <c r="BJ276" s="58"/>
      <c r="BK276" s="59"/>
      <c r="BL276" s="59"/>
      <c r="BM276" s="59"/>
    </row>
    <row r="277" spans="1:65" ht="64.5">
      <c r="A277" s="58"/>
      <c r="B277" s="58"/>
      <c r="C277" s="59"/>
      <c r="D277" s="58"/>
      <c r="E277" s="58"/>
      <c r="F277" s="58"/>
      <c r="G277" s="58"/>
      <c r="H277" s="58"/>
      <c r="I277" s="58"/>
      <c r="J277" s="58"/>
      <c r="K277" s="58"/>
      <c r="L277" s="58"/>
      <c r="M277" s="58"/>
      <c r="N277" s="58"/>
      <c r="O277" s="58"/>
      <c r="P277" s="58"/>
      <c r="Q277" s="58"/>
      <c r="R277" s="59"/>
      <c r="S277" s="58"/>
      <c r="T277" s="58"/>
      <c r="U277" s="58"/>
      <c r="V277" s="58"/>
      <c r="W277" s="58"/>
      <c r="X277" s="58"/>
      <c r="Y277" s="58"/>
      <c r="Z277" s="58"/>
      <c r="AA277" s="58"/>
      <c r="AB277" s="58"/>
      <c r="AC277" s="58"/>
      <c r="AD277" s="58"/>
      <c r="AE277" s="58"/>
      <c r="AF277" s="58"/>
      <c r="AG277" s="59"/>
      <c r="AH277" s="58"/>
      <c r="AI277" s="58"/>
      <c r="AJ277" s="58"/>
      <c r="AK277" s="58"/>
      <c r="AL277" s="58"/>
      <c r="AM277" s="58"/>
      <c r="AN277" s="58"/>
      <c r="AO277" s="58"/>
      <c r="AP277" s="58"/>
      <c r="AQ277" s="58"/>
      <c r="AR277" s="58"/>
      <c r="AS277" s="58"/>
      <c r="AT277" s="58"/>
      <c r="AU277" s="58"/>
      <c r="AV277" s="58"/>
      <c r="AW277" s="58"/>
      <c r="AX277" s="3" t="s">
        <v>849</v>
      </c>
      <c r="AY277" s="59"/>
      <c r="AZ277" s="58"/>
      <c r="BA277" s="59"/>
      <c r="BB277" s="58"/>
      <c r="BC277" s="59"/>
      <c r="BD277" s="58"/>
      <c r="BE277" s="59"/>
      <c r="BF277" s="58"/>
      <c r="BG277" s="59"/>
      <c r="BH277" s="58"/>
      <c r="BI277" s="59"/>
      <c r="BJ277" s="58"/>
      <c r="BK277" s="59"/>
      <c r="BL277" s="59"/>
      <c r="BM277" s="59"/>
    </row>
    <row r="278" spans="1:65" ht="90">
      <c r="A278" s="58" t="s">
        <v>850</v>
      </c>
      <c r="B278" s="58" t="s">
        <v>304</v>
      </c>
      <c r="C278" s="59"/>
      <c r="D278" s="58" t="s">
        <v>67</v>
      </c>
      <c r="E278" s="58" t="s">
        <v>68</v>
      </c>
      <c r="F278" s="58" t="s">
        <v>69</v>
      </c>
      <c r="G278" s="58" t="s">
        <v>851</v>
      </c>
      <c r="H278" s="58">
        <v>1387</v>
      </c>
      <c r="I278" s="58" t="s">
        <v>852</v>
      </c>
      <c r="J278" s="58" t="s">
        <v>852</v>
      </c>
      <c r="K278" s="58" t="s">
        <v>850</v>
      </c>
      <c r="L278" s="58" t="s">
        <v>359</v>
      </c>
      <c r="M278" s="58" t="s">
        <v>73</v>
      </c>
      <c r="N278" s="58" t="s">
        <v>216</v>
      </c>
      <c r="O278" s="58" t="s">
        <v>84</v>
      </c>
      <c r="P278" s="58" t="s">
        <v>76</v>
      </c>
      <c r="Q278" s="58" t="s">
        <v>85</v>
      </c>
      <c r="R278" s="59"/>
      <c r="S278" s="58" t="s">
        <v>853</v>
      </c>
      <c r="T278" s="58" t="s">
        <v>107</v>
      </c>
      <c r="U278" s="58" t="s">
        <v>80</v>
      </c>
      <c r="V278" s="58" t="s">
        <v>81</v>
      </c>
      <c r="W278" s="58" t="s">
        <v>82</v>
      </c>
      <c r="X278" s="58" t="s">
        <v>82</v>
      </c>
      <c r="Y278" s="58" t="s">
        <v>854</v>
      </c>
      <c r="Z278" s="58">
        <v>50</v>
      </c>
      <c r="AA278" s="58">
        <v>150</v>
      </c>
      <c r="AB278" s="58" t="s">
        <v>69</v>
      </c>
      <c r="AC278" s="58" t="s">
        <v>84</v>
      </c>
      <c r="AD278" s="58" t="s">
        <v>76</v>
      </c>
      <c r="AE278" s="58" t="s">
        <v>85</v>
      </c>
      <c r="AF278" s="58">
        <v>2</v>
      </c>
      <c r="AG278" s="59"/>
      <c r="AH278" s="58" t="s">
        <v>79</v>
      </c>
      <c r="AI278" s="58" t="s">
        <v>80</v>
      </c>
      <c r="AJ278" s="58" t="s">
        <v>82</v>
      </c>
      <c r="AK278" s="58" t="s">
        <v>82</v>
      </c>
      <c r="AL278" s="58" t="s">
        <v>81</v>
      </c>
      <c r="AM278" s="58" t="s">
        <v>363</v>
      </c>
      <c r="AN278" s="58" t="s">
        <v>69</v>
      </c>
      <c r="AO278" s="58" t="s">
        <v>84</v>
      </c>
      <c r="AP278" s="58" t="s">
        <v>135</v>
      </c>
      <c r="AQ278" s="58" t="s">
        <v>855</v>
      </c>
      <c r="AR278" s="58" t="s">
        <v>76</v>
      </c>
      <c r="AS278" s="58" t="s">
        <v>85</v>
      </c>
      <c r="AT278" s="58" t="s">
        <v>299</v>
      </c>
      <c r="AU278" s="58" t="s">
        <v>82</v>
      </c>
      <c r="AV278" s="58" t="s">
        <v>81</v>
      </c>
      <c r="AW278" s="58" t="s">
        <v>81</v>
      </c>
      <c r="AX278" s="3" t="s">
        <v>856</v>
      </c>
      <c r="AY278" s="59"/>
      <c r="AZ278" s="58" t="s">
        <v>123</v>
      </c>
      <c r="BA278" s="58" t="s">
        <v>124</v>
      </c>
      <c r="BB278" s="58" t="s">
        <v>97</v>
      </c>
      <c r="BC278" s="59"/>
      <c r="BD278" s="58" t="s">
        <v>97</v>
      </c>
      <c r="BE278" s="59"/>
      <c r="BF278" s="58" t="s">
        <v>97</v>
      </c>
      <c r="BG278" s="59"/>
      <c r="BH278" s="58" t="s">
        <v>123</v>
      </c>
      <c r="BI278" s="58" t="s">
        <v>125</v>
      </c>
      <c r="BJ278" s="58" t="s">
        <v>854</v>
      </c>
      <c r="BK278" s="58">
        <v>50</v>
      </c>
      <c r="BL278" s="58">
        <v>150</v>
      </c>
      <c r="BM278" s="58" t="s">
        <v>84</v>
      </c>
    </row>
    <row r="279" spans="1:65" ht="128.25">
      <c r="A279" s="58"/>
      <c r="B279" s="58"/>
      <c r="C279" s="59"/>
      <c r="D279" s="58"/>
      <c r="E279" s="58"/>
      <c r="F279" s="58"/>
      <c r="G279" s="58"/>
      <c r="H279" s="58"/>
      <c r="I279" s="58"/>
      <c r="J279" s="58"/>
      <c r="K279" s="58"/>
      <c r="L279" s="58"/>
      <c r="M279" s="58"/>
      <c r="N279" s="58"/>
      <c r="O279" s="58"/>
      <c r="P279" s="58"/>
      <c r="Q279" s="58"/>
      <c r="R279" s="59"/>
      <c r="S279" s="58"/>
      <c r="T279" s="58"/>
      <c r="U279" s="58"/>
      <c r="V279" s="58"/>
      <c r="W279" s="58"/>
      <c r="X279" s="58"/>
      <c r="Y279" s="58"/>
      <c r="Z279" s="58"/>
      <c r="AA279" s="58"/>
      <c r="AB279" s="58"/>
      <c r="AC279" s="58"/>
      <c r="AD279" s="58"/>
      <c r="AE279" s="58"/>
      <c r="AF279" s="58"/>
      <c r="AG279" s="59"/>
      <c r="AH279" s="58"/>
      <c r="AI279" s="58"/>
      <c r="AJ279" s="58"/>
      <c r="AK279" s="58"/>
      <c r="AL279" s="58"/>
      <c r="AM279" s="58"/>
      <c r="AN279" s="58"/>
      <c r="AO279" s="58"/>
      <c r="AP279" s="58"/>
      <c r="AQ279" s="58"/>
      <c r="AR279" s="58"/>
      <c r="AS279" s="58"/>
      <c r="AT279" s="58"/>
      <c r="AU279" s="58"/>
      <c r="AV279" s="58"/>
      <c r="AW279" s="58"/>
      <c r="AX279" s="3" t="s">
        <v>857</v>
      </c>
      <c r="AY279" s="59"/>
      <c r="AZ279" s="58"/>
      <c r="BA279" s="58"/>
      <c r="BB279" s="58"/>
      <c r="BC279" s="59"/>
      <c r="BD279" s="58"/>
      <c r="BE279" s="59"/>
      <c r="BF279" s="58"/>
      <c r="BG279" s="59"/>
      <c r="BH279" s="58"/>
      <c r="BI279" s="58"/>
      <c r="BJ279" s="58"/>
      <c r="BK279" s="58"/>
      <c r="BL279" s="58"/>
      <c r="BM279" s="58"/>
    </row>
    <row r="280" spans="1:65" ht="115.5">
      <c r="A280" s="58"/>
      <c r="B280" s="58"/>
      <c r="C280" s="59"/>
      <c r="D280" s="58"/>
      <c r="E280" s="58"/>
      <c r="F280" s="58"/>
      <c r="G280" s="58"/>
      <c r="H280" s="58"/>
      <c r="I280" s="58"/>
      <c r="J280" s="58"/>
      <c r="K280" s="58"/>
      <c r="L280" s="58"/>
      <c r="M280" s="58"/>
      <c r="N280" s="58"/>
      <c r="O280" s="58"/>
      <c r="P280" s="58"/>
      <c r="Q280" s="58"/>
      <c r="R280" s="59"/>
      <c r="S280" s="58"/>
      <c r="T280" s="58"/>
      <c r="U280" s="58"/>
      <c r="V280" s="58"/>
      <c r="W280" s="58"/>
      <c r="X280" s="58"/>
      <c r="Y280" s="58"/>
      <c r="Z280" s="58"/>
      <c r="AA280" s="58"/>
      <c r="AB280" s="58"/>
      <c r="AC280" s="58"/>
      <c r="AD280" s="58"/>
      <c r="AE280" s="58"/>
      <c r="AF280" s="58"/>
      <c r="AG280" s="59"/>
      <c r="AH280" s="58"/>
      <c r="AI280" s="58"/>
      <c r="AJ280" s="58"/>
      <c r="AK280" s="58"/>
      <c r="AL280" s="58"/>
      <c r="AM280" s="58"/>
      <c r="AN280" s="58"/>
      <c r="AO280" s="58"/>
      <c r="AP280" s="58"/>
      <c r="AQ280" s="58"/>
      <c r="AR280" s="58"/>
      <c r="AS280" s="58"/>
      <c r="AT280" s="58"/>
      <c r="AU280" s="58"/>
      <c r="AV280" s="58"/>
      <c r="AW280" s="58"/>
      <c r="AX280" s="3" t="s">
        <v>858</v>
      </c>
      <c r="AY280" s="59"/>
      <c r="AZ280" s="58"/>
      <c r="BA280" s="58"/>
      <c r="BB280" s="58"/>
      <c r="BC280" s="59"/>
      <c r="BD280" s="58"/>
      <c r="BE280" s="59"/>
      <c r="BF280" s="58"/>
      <c r="BG280" s="59"/>
      <c r="BH280" s="58"/>
      <c r="BI280" s="58"/>
      <c r="BJ280" s="58"/>
      <c r="BK280" s="58"/>
      <c r="BL280" s="58"/>
      <c r="BM280" s="58"/>
    </row>
    <row r="281" spans="1:65" ht="115.5">
      <c r="A281" s="58" t="s">
        <v>859</v>
      </c>
      <c r="B281" s="58" t="s">
        <v>66</v>
      </c>
      <c r="C281" s="59"/>
      <c r="D281" s="58" t="s">
        <v>67</v>
      </c>
      <c r="E281" s="58" t="s">
        <v>68</v>
      </c>
      <c r="F281" s="58" t="s">
        <v>69</v>
      </c>
      <c r="G281" s="58" t="s">
        <v>860</v>
      </c>
      <c r="H281" s="58">
        <v>1332</v>
      </c>
      <c r="I281" s="58" t="s">
        <v>861</v>
      </c>
      <c r="J281" s="58" t="s">
        <v>861</v>
      </c>
      <c r="K281" s="58" t="s">
        <v>859</v>
      </c>
      <c r="L281" s="58" t="s">
        <v>72</v>
      </c>
      <c r="M281" s="58" t="s">
        <v>73</v>
      </c>
      <c r="N281" s="58" t="s">
        <v>862</v>
      </c>
      <c r="O281" s="58" t="s">
        <v>84</v>
      </c>
      <c r="P281" s="58" t="s">
        <v>76</v>
      </c>
      <c r="Q281" s="58">
        <v>0</v>
      </c>
      <c r="R281" s="59"/>
      <c r="S281" s="58" t="s">
        <v>863</v>
      </c>
      <c r="T281" s="58" t="s">
        <v>79</v>
      </c>
      <c r="U281" s="58" t="s">
        <v>80</v>
      </c>
      <c r="V281" s="58" t="s">
        <v>82</v>
      </c>
      <c r="W281" s="58" t="s">
        <v>81</v>
      </c>
      <c r="X281" s="58" t="s">
        <v>82</v>
      </c>
      <c r="Y281" s="58" t="s">
        <v>83</v>
      </c>
      <c r="Z281" s="58">
        <v>100</v>
      </c>
      <c r="AA281" s="58">
        <v>250</v>
      </c>
      <c r="AB281" s="58" t="s">
        <v>69</v>
      </c>
      <c r="AC281" s="58" t="s">
        <v>84</v>
      </c>
      <c r="AD281" s="58" t="s">
        <v>76</v>
      </c>
      <c r="AE281" s="58" t="s">
        <v>90</v>
      </c>
      <c r="AF281" s="58">
        <v>1</v>
      </c>
      <c r="AG281" s="59"/>
      <c r="AH281" s="58" t="s">
        <v>107</v>
      </c>
      <c r="AI281" s="58" t="s">
        <v>80</v>
      </c>
      <c r="AJ281" s="58" t="s">
        <v>82</v>
      </c>
      <c r="AK281" s="58" t="s">
        <v>82</v>
      </c>
      <c r="AL281" s="58" t="s">
        <v>82</v>
      </c>
      <c r="AM281" s="58" t="s">
        <v>864</v>
      </c>
      <c r="AN281" s="58" t="s">
        <v>69</v>
      </c>
      <c r="AO281" s="58" t="s">
        <v>75</v>
      </c>
      <c r="AP281" s="58" t="s">
        <v>109</v>
      </c>
      <c r="AQ281" s="58" t="s">
        <v>865</v>
      </c>
      <c r="AR281" s="58" t="s">
        <v>76</v>
      </c>
      <c r="AS281" s="58" t="s">
        <v>90</v>
      </c>
      <c r="AT281" s="58" t="s">
        <v>866</v>
      </c>
      <c r="AU281" s="58" t="s">
        <v>82</v>
      </c>
      <c r="AV281" s="58" t="s">
        <v>82</v>
      </c>
      <c r="AW281" s="58" t="s">
        <v>81</v>
      </c>
      <c r="AX281" s="3" t="s">
        <v>867</v>
      </c>
      <c r="AY281" s="59"/>
      <c r="AZ281" s="58" t="s">
        <v>97</v>
      </c>
      <c r="BA281" s="59"/>
      <c r="BB281" s="58" t="s">
        <v>123</v>
      </c>
      <c r="BC281" s="58" t="s">
        <v>187</v>
      </c>
      <c r="BD281" s="58" t="s">
        <v>123</v>
      </c>
      <c r="BE281" s="58" t="s">
        <v>187</v>
      </c>
      <c r="BF281" s="58" t="s">
        <v>98</v>
      </c>
      <c r="BG281" s="59"/>
      <c r="BH281" s="58" t="s">
        <v>123</v>
      </c>
      <c r="BI281" s="58" t="s">
        <v>250</v>
      </c>
      <c r="BJ281" s="58" t="s">
        <v>83</v>
      </c>
      <c r="BK281" s="59"/>
      <c r="BL281" s="59"/>
      <c r="BM281" s="59"/>
    </row>
    <row r="282" spans="1:65" ht="77.25">
      <c r="A282" s="58"/>
      <c r="B282" s="58"/>
      <c r="C282" s="59"/>
      <c r="D282" s="58"/>
      <c r="E282" s="58"/>
      <c r="F282" s="58"/>
      <c r="G282" s="58"/>
      <c r="H282" s="58"/>
      <c r="I282" s="58"/>
      <c r="J282" s="58"/>
      <c r="K282" s="58"/>
      <c r="L282" s="58"/>
      <c r="M282" s="58"/>
      <c r="N282" s="58"/>
      <c r="O282" s="58"/>
      <c r="P282" s="58"/>
      <c r="Q282" s="58"/>
      <c r="R282" s="59"/>
      <c r="S282" s="58"/>
      <c r="T282" s="58"/>
      <c r="U282" s="58"/>
      <c r="V282" s="58"/>
      <c r="W282" s="58"/>
      <c r="X282" s="58"/>
      <c r="Y282" s="58"/>
      <c r="Z282" s="58"/>
      <c r="AA282" s="58"/>
      <c r="AB282" s="58"/>
      <c r="AC282" s="58"/>
      <c r="AD282" s="58"/>
      <c r="AE282" s="58"/>
      <c r="AF282" s="58"/>
      <c r="AG282" s="59"/>
      <c r="AH282" s="58"/>
      <c r="AI282" s="58"/>
      <c r="AJ282" s="58"/>
      <c r="AK282" s="58"/>
      <c r="AL282" s="58"/>
      <c r="AM282" s="58"/>
      <c r="AN282" s="58"/>
      <c r="AO282" s="58"/>
      <c r="AP282" s="58"/>
      <c r="AQ282" s="58"/>
      <c r="AR282" s="58"/>
      <c r="AS282" s="58"/>
      <c r="AT282" s="58"/>
      <c r="AU282" s="58"/>
      <c r="AV282" s="58"/>
      <c r="AW282" s="58"/>
      <c r="AX282" s="3" t="s">
        <v>868</v>
      </c>
      <c r="AY282" s="59"/>
      <c r="AZ282" s="58"/>
      <c r="BA282" s="59"/>
      <c r="BB282" s="58"/>
      <c r="BC282" s="58"/>
      <c r="BD282" s="58"/>
      <c r="BE282" s="58"/>
      <c r="BF282" s="58"/>
      <c r="BG282" s="59"/>
      <c r="BH282" s="58"/>
      <c r="BI282" s="58"/>
      <c r="BJ282" s="58"/>
      <c r="BK282" s="59"/>
      <c r="BL282" s="59"/>
      <c r="BM282" s="59"/>
    </row>
    <row r="283" spans="1:65" ht="64.5">
      <c r="A283" s="58"/>
      <c r="B283" s="58"/>
      <c r="C283" s="59"/>
      <c r="D283" s="58"/>
      <c r="E283" s="58"/>
      <c r="F283" s="58"/>
      <c r="G283" s="58"/>
      <c r="H283" s="58"/>
      <c r="I283" s="58"/>
      <c r="J283" s="58"/>
      <c r="K283" s="58"/>
      <c r="L283" s="58"/>
      <c r="M283" s="58"/>
      <c r="N283" s="58"/>
      <c r="O283" s="58"/>
      <c r="P283" s="58"/>
      <c r="Q283" s="58"/>
      <c r="R283" s="59"/>
      <c r="S283" s="58"/>
      <c r="T283" s="58"/>
      <c r="U283" s="58"/>
      <c r="V283" s="58"/>
      <c r="W283" s="58"/>
      <c r="X283" s="58"/>
      <c r="Y283" s="58"/>
      <c r="Z283" s="58"/>
      <c r="AA283" s="58"/>
      <c r="AB283" s="58"/>
      <c r="AC283" s="58"/>
      <c r="AD283" s="58"/>
      <c r="AE283" s="58"/>
      <c r="AF283" s="58"/>
      <c r="AG283" s="59"/>
      <c r="AH283" s="58"/>
      <c r="AI283" s="58"/>
      <c r="AJ283" s="58"/>
      <c r="AK283" s="58"/>
      <c r="AL283" s="58"/>
      <c r="AM283" s="58"/>
      <c r="AN283" s="58"/>
      <c r="AO283" s="58"/>
      <c r="AP283" s="58"/>
      <c r="AQ283" s="58"/>
      <c r="AR283" s="58"/>
      <c r="AS283" s="58"/>
      <c r="AT283" s="58"/>
      <c r="AU283" s="58"/>
      <c r="AV283" s="58"/>
      <c r="AW283" s="58"/>
      <c r="AX283" s="3" t="s">
        <v>869</v>
      </c>
      <c r="AY283" s="59"/>
      <c r="AZ283" s="58"/>
      <c r="BA283" s="59"/>
      <c r="BB283" s="58"/>
      <c r="BC283" s="58"/>
      <c r="BD283" s="58"/>
      <c r="BE283" s="58"/>
      <c r="BF283" s="58"/>
      <c r="BG283" s="59"/>
      <c r="BH283" s="58"/>
      <c r="BI283" s="58"/>
      <c r="BJ283" s="58"/>
      <c r="BK283" s="59"/>
      <c r="BL283" s="59"/>
      <c r="BM283" s="59"/>
    </row>
    <row r="284" spans="1:65" ht="179.25">
      <c r="A284" s="58"/>
      <c r="B284" s="58"/>
      <c r="C284" s="59"/>
      <c r="D284" s="58"/>
      <c r="E284" s="58"/>
      <c r="F284" s="58"/>
      <c r="G284" s="58"/>
      <c r="H284" s="58"/>
      <c r="I284" s="58"/>
      <c r="J284" s="58"/>
      <c r="K284" s="58"/>
      <c r="L284" s="58"/>
      <c r="M284" s="58"/>
      <c r="N284" s="58"/>
      <c r="O284" s="58"/>
      <c r="P284" s="58"/>
      <c r="Q284" s="58"/>
      <c r="R284" s="59"/>
      <c r="S284" s="58"/>
      <c r="T284" s="58"/>
      <c r="U284" s="58"/>
      <c r="V284" s="58"/>
      <c r="W284" s="58"/>
      <c r="X284" s="58"/>
      <c r="Y284" s="58"/>
      <c r="Z284" s="58"/>
      <c r="AA284" s="58"/>
      <c r="AB284" s="58"/>
      <c r="AC284" s="58"/>
      <c r="AD284" s="58"/>
      <c r="AE284" s="58"/>
      <c r="AF284" s="58"/>
      <c r="AG284" s="59"/>
      <c r="AH284" s="58"/>
      <c r="AI284" s="58"/>
      <c r="AJ284" s="58"/>
      <c r="AK284" s="58"/>
      <c r="AL284" s="58"/>
      <c r="AM284" s="58"/>
      <c r="AN284" s="58"/>
      <c r="AO284" s="58"/>
      <c r="AP284" s="58"/>
      <c r="AQ284" s="58"/>
      <c r="AR284" s="58"/>
      <c r="AS284" s="58"/>
      <c r="AT284" s="58"/>
      <c r="AU284" s="58"/>
      <c r="AV284" s="58"/>
      <c r="AW284" s="58"/>
      <c r="AX284" s="3" t="s">
        <v>870</v>
      </c>
      <c r="AY284" s="59"/>
      <c r="AZ284" s="58"/>
      <c r="BA284" s="59"/>
      <c r="BB284" s="58"/>
      <c r="BC284" s="58"/>
      <c r="BD284" s="58"/>
      <c r="BE284" s="58"/>
      <c r="BF284" s="58"/>
      <c r="BG284" s="59"/>
      <c r="BH284" s="58"/>
      <c r="BI284" s="58"/>
      <c r="BJ284" s="58"/>
      <c r="BK284" s="59"/>
      <c r="BL284" s="59"/>
      <c r="BM284" s="59"/>
    </row>
    <row r="285" spans="1:65" ht="179.25">
      <c r="A285" s="58" t="s">
        <v>871</v>
      </c>
      <c r="B285" s="58" t="s">
        <v>66</v>
      </c>
      <c r="C285" s="59"/>
      <c r="D285" s="58" t="s">
        <v>67</v>
      </c>
      <c r="E285" s="58" t="s">
        <v>68</v>
      </c>
      <c r="F285" s="58" t="s">
        <v>69</v>
      </c>
      <c r="G285" s="58" t="s">
        <v>872</v>
      </c>
      <c r="H285" s="58">
        <v>1324</v>
      </c>
      <c r="I285" s="58" t="s">
        <v>873</v>
      </c>
      <c r="J285" s="58" t="s">
        <v>873</v>
      </c>
      <c r="K285" s="58" t="s">
        <v>871</v>
      </c>
      <c r="L285" s="58" t="s">
        <v>72</v>
      </c>
      <c r="M285" s="58" t="s">
        <v>73</v>
      </c>
      <c r="N285" s="58" t="s">
        <v>874</v>
      </c>
      <c r="O285" s="58" t="s">
        <v>84</v>
      </c>
      <c r="P285" s="58" t="s">
        <v>76</v>
      </c>
      <c r="Q285" s="58">
        <v>0</v>
      </c>
      <c r="R285" s="59"/>
      <c r="S285" s="58" t="s">
        <v>875</v>
      </c>
      <c r="T285" s="59"/>
      <c r="U285" s="58" t="s">
        <v>756</v>
      </c>
      <c r="V285" s="58" t="s">
        <v>82</v>
      </c>
      <c r="W285" s="58" t="s">
        <v>81</v>
      </c>
      <c r="X285" s="58" t="s">
        <v>82</v>
      </c>
      <c r="Y285" s="58" t="s">
        <v>83</v>
      </c>
      <c r="Z285" s="58">
        <v>25</v>
      </c>
      <c r="AA285" s="58">
        <v>50</v>
      </c>
      <c r="AB285" s="58" t="s">
        <v>69</v>
      </c>
      <c r="AC285" s="58" t="s">
        <v>84</v>
      </c>
      <c r="AD285" s="58" t="s">
        <v>76</v>
      </c>
      <c r="AE285" s="58" t="s">
        <v>85</v>
      </c>
      <c r="AF285" s="58" t="s">
        <v>75</v>
      </c>
      <c r="AG285" s="59"/>
      <c r="AH285" s="59"/>
      <c r="AI285" s="58" t="s">
        <v>756</v>
      </c>
      <c r="AJ285" s="58" t="s">
        <v>81</v>
      </c>
      <c r="AK285" s="58" t="s">
        <v>81</v>
      </c>
      <c r="AL285" s="58" t="s">
        <v>81</v>
      </c>
      <c r="AM285" s="58" t="s">
        <v>876</v>
      </c>
      <c r="AN285" s="58" t="s">
        <v>69</v>
      </c>
      <c r="AO285" s="58" t="s">
        <v>75</v>
      </c>
      <c r="AP285" s="58" t="s">
        <v>109</v>
      </c>
      <c r="AQ285" s="58" t="s">
        <v>877</v>
      </c>
      <c r="AR285" s="58" t="s">
        <v>76</v>
      </c>
      <c r="AS285" s="58">
        <v>0</v>
      </c>
      <c r="AT285" s="58" t="s">
        <v>452</v>
      </c>
      <c r="AU285" s="58" t="s">
        <v>82</v>
      </c>
      <c r="AV285" s="58" t="s">
        <v>82</v>
      </c>
      <c r="AW285" s="58" t="s">
        <v>81</v>
      </c>
      <c r="AX285" s="3" t="s">
        <v>878</v>
      </c>
      <c r="AY285" s="59"/>
      <c r="AZ285" s="58" t="s">
        <v>98</v>
      </c>
      <c r="BA285" s="59"/>
      <c r="BB285" s="58" t="s">
        <v>98</v>
      </c>
      <c r="BC285" s="59"/>
      <c r="BD285" s="58" t="s">
        <v>95</v>
      </c>
      <c r="BE285" s="58" t="e">
        <f xml:space="preserve"> (stable)</f>
        <v>#NAME?</v>
      </c>
      <c r="BF285" s="58" t="s">
        <v>95</v>
      </c>
      <c r="BG285" s="58" t="e">
        <f xml:space="preserve"> (stable)</f>
        <v>#NAME?</v>
      </c>
      <c r="BH285" s="58" t="s">
        <v>95</v>
      </c>
      <c r="BI285" s="58" t="s">
        <v>125</v>
      </c>
      <c r="BJ285" s="58" t="s">
        <v>83</v>
      </c>
      <c r="BK285" s="58">
        <v>25</v>
      </c>
      <c r="BL285" s="58">
        <v>50</v>
      </c>
      <c r="BM285" s="58" t="s">
        <v>84</v>
      </c>
    </row>
    <row r="286" spans="1:65" ht="128.25">
      <c r="A286" s="58"/>
      <c r="B286" s="58"/>
      <c r="C286" s="59"/>
      <c r="D286" s="58"/>
      <c r="E286" s="58"/>
      <c r="F286" s="58"/>
      <c r="G286" s="58"/>
      <c r="H286" s="58"/>
      <c r="I286" s="58"/>
      <c r="J286" s="58"/>
      <c r="K286" s="58"/>
      <c r="L286" s="58"/>
      <c r="M286" s="58"/>
      <c r="N286" s="58"/>
      <c r="O286" s="58"/>
      <c r="P286" s="58"/>
      <c r="Q286" s="58"/>
      <c r="R286" s="59"/>
      <c r="S286" s="58"/>
      <c r="T286" s="59"/>
      <c r="U286" s="58"/>
      <c r="V286" s="58"/>
      <c r="W286" s="58"/>
      <c r="X286" s="58"/>
      <c r="Y286" s="58"/>
      <c r="Z286" s="58"/>
      <c r="AA286" s="58"/>
      <c r="AB286" s="58"/>
      <c r="AC286" s="58"/>
      <c r="AD286" s="58"/>
      <c r="AE286" s="58"/>
      <c r="AF286" s="58"/>
      <c r="AG286" s="59"/>
      <c r="AH286" s="59"/>
      <c r="AI286" s="58"/>
      <c r="AJ286" s="58"/>
      <c r="AK286" s="58"/>
      <c r="AL286" s="58"/>
      <c r="AM286" s="58"/>
      <c r="AN286" s="58"/>
      <c r="AO286" s="58"/>
      <c r="AP286" s="58"/>
      <c r="AQ286" s="58"/>
      <c r="AR286" s="58"/>
      <c r="AS286" s="58"/>
      <c r="AT286" s="58"/>
      <c r="AU286" s="58"/>
      <c r="AV286" s="58"/>
      <c r="AW286" s="58"/>
      <c r="AX286" s="3" t="s">
        <v>879</v>
      </c>
      <c r="AY286" s="59"/>
      <c r="AZ286" s="58"/>
      <c r="BA286" s="59"/>
      <c r="BB286" s="58"/>
      <c r="BC286" s="59"/>
      <c r="BD286" s="58"/>
      <c r="BE286" s="58"/>
      <c r="BF286" s="58"/>
      <c r="BG286" s="58"/>
      <c r="BH286" s="58"/>
      <c r="BI286" s="58"/>
      <c r="BJ286" s="58"/>
      <c r="BK286" s="58"/>
      <c r="BL286" s="58"/>
      <c r="BM286" s="58"/>
    </row>
    <row r="287" spans="1:65" ht="77.25">
      <c r="A287" s="58"/>
      <c r="B287" s="58"/>
      <c r="C287" s="59"/>
      <c r="D287" s="58"/>
      <c r="E287" s="58"/>
      <c r="F287" s="58"/>
      <c r="G287" s="58"/>
      <c r="H287" s="58"/>
      <c r="I287" s="58"/>
      <c r="J287" s="58"/>
      <c r="K287" s="58"/>
      <c r="L287" s="58"/>
      <c r="M287" s="58"/>
      <c r="N287" s="58"/>
      <c r="O287" s="58"/>
      <c r="P287" s="58"/>
      <c r="Q287" s="58"/>
      <c r="R287" s="59"/>
      <c r="S287" s="58"/>
      <c r="T287" s="59"/>
      <c r="U287" s="58"/>
      <c r="V287" s="58"/>
      <c r="W287" s="58"/>
      <c r="X287" s="58"/>
      <c r="Y287" s="58"/>
      <c r="Z287" s="58"/>
      <c r="AA287" s="58"/>
      <c r="AB287" s="58"/>
      <c r="AC287" s="58"/>
      <c r="AD287" s="58"/>
      <c r="AE287" s="58"/>
      <c r="AF287" s="58"/>
      <c r="AG287" s="59"/>
      <c r="AH287" s="59"/>
      <c r="AI287" s="58"/>
      <c r="AJ287" s="58"/>
      <c r="AK287" s="58"/>
      <c r="AL287" s="58"/>
      <c r="AM287" s="58"/>
      <c r="AN287" s="58"/>
      <c r="AO287" s="58"/>
      <c r="AP287" s="58"/>
      <c r="AQ287" s="58"/>
      <c r="AR287" s="58"/>
      <c r="AS287" s="58"/>
      <c r="AT287" s="58"/>
      <c r="AU287" s="58"/>
      <c r="AV287" s="58"/>
      <c r="AW287" s="58"/>
      <c r="AX287" s="3" t="s">
        <v>880</v>
      </c>
      <c r="AY287" s="59"/>
      <c r="AZ287" s="58"/>
      <c r="BA287" s="59"/>
      <c r="BB287" s="58"/>
      <c r="BC287" s="59"/>
      <c r="BD287" s="58"/>
      <c r="BE287" s="58"/>
      <c r="BF287" s="58"/>
      <c r="BG287" s="58"/>
      <c r="BH287" s="58"/>
      <c r="BI287" s="58"/>
      <c r="BJ287" s="58"/>
      <c r="BK287" s="58"/>
      <c r="BL287" s="58"/>
      <c r="BM287" s="58"/>
    </row>
    <row r="288" spans="1:65" ht="217.5">
      <c r="A288" s="58" t="s">
        <v>881</v>
      </c>
      <c r="B288" s="58" t="s">
        <v>304</v>
      </c>
      <c r="C288" s="59"/>
      <c r="D288" s="58" t="s">
        <v>67</v>
      </c>
      <c r="E288" s="58" t="s">
        <v>68</v>
      </c>
      <c r="F288" s="58" t="s">
        <v>69</v>
      </c>
      <c r="G288" s="58" t="s">
        <v>882</v>
      </c>
      <c r="H288" s="58">
        <v>1762</v>
      </c>
      <c r="I288" s="58" t="s">
        <v>883</v>
      </c>
      <c r="J288" s="58" t="s">
        <v>883</v>
      </c>
      <c r="K288" s="58" t="s">
        <v>881</v>
      </c>
      <c r="L288" s="58" t="s">
        <v>307</v>
      </c>
      <c r="M288" s="58" t="s">
        <v>73</v>
      </c>
      <c r="N288" s="58" t="s">
        <v>884</v>
      </c>
      <c r="O288" s="58" t="s">
        <v>84</v>
      </c>
      <c r="P288" s="58" t="s">
        <v>76</v>
      </c>
      <c r="Q288" s="58" t="s">
        <v>77</v>
      </c>
      <c r="R288" s="59"/>
      <c r="S288" s="58" t="s">
        <v>885</v>
      </c>
      <c r="T288" s="58" t="s">
        <v>107</v>
      </c>
      <c r="U288" s="58" t="s">
        <v>80</v>
      </c>
      <c r="V288" s="58" t="s">
        <v>81</v>
      </c>
      <c r="W288" s="58" t="s">
        <v>81</v>
      </c>
      <c r="X288" s="58" t="s">
        <v>82</v>
      </c>
      <c r="Y288" s="58" t="s">
        <v>83</v>
      </c>
      <c r="Z288" s="58">
        <v>12000</v>
      </c>
      <c r="AA288" s="58">
        <v>15000</v>
      </c>
      <c r="AB288" s="58" t="s">
        <v>69</v>
      </c>
      <c r="AC288" s="58" t="s">
        <v>75</v>
      </c>
      <c r="AD288" s="58" t="s">
        <v>76</v>
      </c>
      <c r="AE288" s="58" t="s">
        <v>77</v>
      </c>
      <c r="AF288" s="58">
        <v>2</v>
      </c>
      <c r="AG288" s="59"/>
      <c r="AH288" s="58" t="s">
        <v>107</v>
      </c>
      <c r="AI288" s="58" t="s">
        <v>80</v>
      </c>
      <c r="AJ288" s="58" t="s">
        <v>82</v>
      </c>
      <c r="AK288" s="58" t="s">
        <v>81</v>
      </c>
      <c r="AL288" s="58" t="s">
        <v>81</v>
      </c>
      <c r="AM288" s="58" t="s">
        <v>527</v>
      </c>
      <c r="AN288" s="58" t="s">
        <v>69</v>
      </c>
      <c r="AO288" s="58" t="s">
        <v>84</v>
      </c>
      <c r="AP288" s="58" t="s">
        <v>282</v>
      </c>
      <c r="AQ288" s="58" t="s">
        <v>886</v>
      </c>
      <c r="AR288" s="58" t="s">
        <v>76</v>
      </c>
      <c r="AS288" s="58" t="s">
        <v>77</v>
      </c>
      <c r="AT288" s="58" t="s">
        <v>527</v>
      </c>
      <c r="AU288" s="58" t="s">
        <v>82</v>
      </c>
      <c r="AV288" s="58" t="s">
        <v>81</v>
      </c>
      <c r="AW288" s="58" t="s">
        <v>81</v>
      </c>
      <c r="AX288" s="3" t="s">
        <v>887</v>
      </c>
      <c r="AY288" s="59"/>
      <c r="AZ288" s="58" t="s">
        <v>123</v>
      </c>
      <c r="BA288" s="58" t="s">
        <v>96</v>
      </c>
      <c r="BB288" s="58" t="s">
        <v>123</v>
      </c>
      <c r="BC288" s="58" t="s">
        <v>96</v>
      </c>
      <c r="BD288" s="58" t="s">
        <v>123</v>
      </c>
      <c r="BE288" s="58" t="s">
        <v>96</v>
      </c>
      <c r="BF288" s="58" t="s">
        <v>123</v>
      </c>
      <c r="BG288" s="58" t="s">
        <v>96</v>
      </c>
      <c r="BH288" s="58" t="s">
        <v>123</v>
      </c>
      <c r="BI288" s="58" t="s">
        <v>289</v>
      </c>
      <c r="BJ288" s="58" t="s">
        <v>83</v>
      </c>
      <c r="BK288" s="59"/>
      <c r="BL288" s="59"/>
      <c r="BM288" s="59"/>
    </row>
    <row r="289" spans="1:65" ht="115.5">
      <c r="A289" s="58"/>
      <c r="B289" s="58"/>
      <c r="C289" s="59"/>
      <c r="D289" s="58"/>
      <c r="E289" s="58"/>
      <c r="F289" s="58"/>
      <c r="G289" s="58"/>
      <c r="H289" s="58"/>
      <c r="I289" s="58"/>
      <c r="J289" s="58"/>
      <c r="K289" s="58"/>
      <c r="L289" s="58"/>
      <c r="M289" s="58"/>
      <c r="N289" s="58"/>
      <c r="O289" s="58"/>
      <c r="P289" s="58"/>
      <c r="Q289" s="58"/>
      <c r="R289" s="59"/>
      <c r="S289" s="58"/>
      <c r="T289" s="58"/>
      <c r="U289" s="58"/>
      <c r="V289" s="58"/>
      <c r="W289" s="58"/>
      <c r="X289" s="58"/>
      <c r="Y289" s="58"/>
      <c r="Z289" s="58"/>
      <c r="AA289" s="58"/>
      <c r="AB289" s="58"/>
      <c r="AC289" s="58"/>
      <c r="AD289" s="58"/>
      <c r="AE289" s="58"/>
      <c r="AF289" s="58"/>
      <c r="AG289" s="59"/>
      <c r="AH289" s="58"/>
      <c r="AI289" s="58"/>
      <c r="AJ289" s="58"/>
      <c r="AK289" s="58"/>
      <c r="AL289" s="58"/>
      <c r="AM289" s="58"/>
      <c r="AN289" s="58"/>
      <c r="AO289" s="58"/>
      <c r="AP289" s="58"/>
      <c r="AQ289" s="58"/>
      <c r="AR289" s="58"/>
      <c r="AS289" s="58"/>
      <c r="AT289" s="58"/>
      <c r="AU289" s="58"/>
      <c r="AV289" s="58"/>
      <c r="AW289" s="58"/>
      <c r="AX289" s="3" t="s">
        <v>888</v>
      </c>
      <c r="AY289" s="59"/>
      <c r="AZ289" s="58"/>
      <c r="BA289" s="58"/>
      <c r="BB289" s="58"/>
      <c r="BC289" s="58"/>
      <c r="BD289" s="58"/>
      <c r="BE289" s="58"/>
      <c r="BF289" s="58"/>
      <c r="BG289" s="58"/>
      <c r="BH289" s="58"/>
      <c r="BI289" s="58"/>
      <c r="BJ289" s="58"/>
      <c r="BK289" s="59"/>
      <c r="BL289" s="59"/>
      <c r="BM289" s="59"/>
    </row>
    <row r="290" spans="1:65" ht="64.5">
      <c r="A290" s="58"/>
      <c r="B290" s="58"/>
      <c r="C290" s="59"/>
      <c r="D290" s="58"/>
      <c r="E290" s="58"/>
      <c r="F290" s="58"/>
      <c r="G290" s="58"/>
      <c r="H290" s="58"/>
      <c r="I290" s="58"/>
      <c r="J290" s="58"/>
      <c r="K290" s="58"/>
      <c r="L290" s="58"/>
      <c r="M290" s="58"/>
      <c r="N290" s="58"/>
      <c r="O290" s="58"/>
      <c r="P290" s="58"/>
      <c r="Q290" s="58"/>
      <c r="R290" s="59"/>
      <c r="S290" s="58"/>
      <c r="T290" s="58"/>
      <c r="U290" s="58"/>
      <c r="V290" s="58"/>
      <c r="W290" s="58"/>
      <c r="X290" s="58"/>
      <c r="Y290" s="58"/>
      <c r="Z290" s="58"/>
      <c r="AA290" s="58"/>
      <c r="AB290" s="58"/>
      <c r="AC290" s="58"/>
      <c r="AD290" s="58"/>
      <c r="AE290" s="58"/>
      <c r="AF290" s="58"/>
      <c r="AG290" s="59"/>
      <c r="AH290" s="58"/>
      <c r="AI290" s="58"/>
      <c r="AJ290" s="58"/>
      <c r="AK290" s="58"/>
      <c r="AL290" s="58"/>
      <c r="AM290" s="58"/>
      <c r="AN290" s="58"/>
      <c r="AO290" s="58"/>
      <c r="AP290" s="58"/>
      <c r="AQ290" s="58"/>
      <c r="AR290" s="58"/>
      <c r="AS290" s="58"/>
      <c r="AT290" s="58"/>
      <c r="AU290" s="58"/>
      <c r="AV290" s="58"/>
      <c r="AW290" s="58"/>
      <c r="AX290" s="3" t="s">
        <v>889</v>
      </c>
      <c r="AY290" s="59"/>
      <c r="AZ290" s="58"/>
      <c r="BA290" s="58"/>
      <c r="BB290" s="58"/>
      <c r="BC290" s="58"/>
      <c r="BD290" s="58"/>
      <c r="BE290" s="58"/>
      <c r="BF290" s="58"/>
      <c r="BG290" s="58"/>
      <c r="BH290" s="58"/>
      <c r="BI290" s="58"/>
      <c r="BJ290" s="58"/>
      <c r="BK290" s="59"/>
      <c r="BL290" s="59"/>
      <c r="BM290" s="59"/>
    </row>
    <row r="291" spans="1:65" ht="51.75">
      <c r="A291" s="3" t="s">
        <v>890</v>
      </c>
      <c r="B291" s="3" t="s">
        <v>304</v>
      </c>
      <c r="C291" s="2"/>
      <c r="D291" s="3" t="s">
        <v>67</v>
      </c>
      <c r="E291" s="3" t="s">
        <v>68</v>
      </c>
      <c r="F291" s="3" t="s">
        <v>69</v>
      </c>
      <c r="G291" s="3" t="s">
        <v>891</v>
      </c>
      <c r="H291" s="3">
        <v>1409</v>
      </c>
      <c r="I291" s="3" t="s">
        <v>892</v>
      </c>
      <c r="J291" s="3" t="s">
        <v>893</v>
      </c>
      <c r="K291" s="3" t="s">
        <v>890</v>
      </c>
      <c r="L291" s="3" t="s">
        <v>359</v>
      </c>
      <c r="M291" s="3" t="s">
        <v>73</v>
      </c>
      <c r="N291" s="3" t="s">
        <v>894</v>
      </c>
      <c r="O291" s="3" t="s">
        <v>84</v>
      </c>
      <c r="P291" s="3" t="s">
        <v>76</v>
      </c>
      <c r="Q291" s="3" t="s">
        <v>90</v>
      </c>
      <c r="R291" s="2"/>
      <c r="S291" s="2"/>
      <c r="T291" s="2"/>
      <c r="U291" s="3" t="s">
        <v>756</v>
      </c>
      <c r="V291" s="3" t="s">
        <v>82</v>
      </c>
      <c r="W291" s="3" t="s">
        <v>82</v>
      </c>
      <c r="X291" s="3" t="s">
        <v>82</v>
      </c>
      <c r="Y291" s="2"/>
      <c r="Z291" s="2"/>
      <c r="AA291" s="2"/>
      <c r="AB291" s="2"/>
      <c r="AC291" s="3" t="s">
        <v>755</v>
      </c>
      <c r="AD291" s="2"/>
      <c r="AE291" s="3" t="s">
        <v>90</v>
      </c>
      <c r="AF291" s="3" t="s">
        <v>755</v>
      </c>
      <c r="AG291" s="2"/>
      <c r="AH291" s="2"/>
      <c r="AI291" s="3" t="s">
        <v>756</v>
      </c>
      <c r="AJ291" s="3" t="s">
        <v>82</v>
      </c>
      <c r="AK291" s="3" t="s">
        <v>82</v>
      </c>
      <c r="AL291" s="3" t="s">
        <v>82</v>
      </c>
      <c r="AM291" s="2"/>
      <c r="AN291" s="2"/>
      <c r="AO291" s="3" t="s">
        <v>755</v>
      </c>
      <c r="AP291" s="3" t="s">
        <v>88</v>
      </c>
      <c r="AQ291" s="3" t="s">
        <v>757</v>
      </c>
      <c r="AR291" s="2"/>
      <c r="AS291" s="2"/>
      <c r="AT291" s="2"/>
      <c r="AU291" s="2"/>
      <c r="AV291" s="2"/>
      <c r="AW291" s="2"/>
      <c r="AX291" s="2"/>
      <c r="AY291" s="2"/>
      <c r="AZ291" s="3" t="s">
        <v>97</v>
      </c>
      <c r="BA291" s="2"/>
      <c r="BB291" s="3" t="s">
        <v>97</v>
      </c>
      <c r="BC291" s="2"/>
      <c r="BD291" s="3" t="s">
        <v>97</v>
      </c>
      <c r="BE291" s="2"/>
      <c r="BF291" s="3" t="s">
        <v>97</v>
      </c>
      <c r="BG291" s="2"/>
      <c r="BH291" s="3" t="s">
        <v>97</v>
      </c>
      <c r="BI291" s="2"/>
      <c r="BJ291" s="2"/>
      <c r="BK291" s="2"/>
      <c r="BL291" s="2"/>
      <c r="BM291" s="2"/>
    </row>
    <row r="292" spans="1:65" ht="115.5">
      <c r="A292" s="58" t="s">
        <v>895</v>
      </c>
      <c r="B292" s="58" t="s">
        <v>237</v>
      </c>
      <c r="C292" s="59"/>
      <c r="D292" s="58" t="s">
        <v>67</v>
      </c>
      <c r="E292" s="58" t="s">
        <v>68</v>
      </c>
      <c r="F292" s="58" t="s">
        <v>69</v>
      </c>
      <c r="G292" s="58" t="s">
        <v>896</v>
      </c>
      <c r="H292" s="58">
        <v>1083</v>
      </c>
      <c r="I292" s="58" t="s">
        <v>897</v>
      </c>
      <c r="J292" s="58" t="s">
        <v>897</v>
      </c>
      <c r="K292" s="58" t="s">
        <v>895</v>
      </c>
      <c r="L292" s="58" t="s">
        <v>898</v>
      </c>
      <c r="M292" s="58" t="s">
        <v>73</v>
      </c>
      <c r="N292" s="58" t="s">
        <v>833</v>
      </c>
      <c r="O292" s="58" t="s">
        <v>84</v>
      </c>
      <c r="P292" s="58" t="s">
        <v>76</v>
      </c>
      <c r="Q292" s="58">
        <v>0</v>
      </c>
      <c r="R292" s="59"/>
      <c r="S292" s="58" t="s">
        <v>899</v>
      </c>
      <c r="T292" s="58" t="s">
        <v>107</v>
      </c>
      <c r="U292" s="58" t="s">
        <v>80</v>
      </c>
      <c r="V292" s="58" t="s">
        <v>82</v>
      </c>
      <c r="W292" s="58" t="s">
        <v>81</v>
      </c>
      <c r="X292" s="58" t="s">
        <v>82</v>
      </c>
      <c r="Y292" s="58" t="s">
        <v>854</v>
      </c>
      <c r="Z292" s="58">
        <v>1067</v>
      </c>
      <c r="AA292" s="58">
        <v>3540</v>
      </c>
      <c r="AB292" s="58" t="s">
        <v>69</v>
      </c>
      <c r="AC292" s="58" t="s">
        <v>75</v>
      </c>
      <c r="AD292" s="58" t="s">
        <v>76</v>
      </c>
      <c r="AE292" s="58" t="s">
        <v>85</v>
      </c>
      <c r="AF292" s="58">
        <v>2</v>
      </c>
      <c r="AG292" s="59"/>
      <c r="AH292" s="58" t="s">
        <v>79</v>
      </c>
      <c r="AI292" s="58" t="s">
        <v>80</v>
      </c>
      <c r="AJ292" s="58" t="s">
        <v>81</v>
      </c>
      <c r="AK292" s="58" t="s">
        <v>81</v>
      </c>
      <c r="AL292" s="58" t="s">
        <v>81</v>
      </c>
      <c r="AM292" s="58" t="s">
        <v>900</v>
      </c>
      <c r="AN292" s="58" t="s">
        <v>69</v>
      </c>
      <c r="AO292" s="58" t="s">
        <v>75</v>
      </c>
      <c r="AP292" s="58" t="s">
        <v>109</v>
      </c>
      <c r="AQ292" s="58" t="s">
        <v>901</v>
      </c>
      <c r="AR292" s="58" t="s">
        <v>76</v>
      </c>
      <c r="AS292" s="58">
        <v>0</v>
      </c>
      <c r="AT292" s="58" t="s">
        <v>902</v>
      </c>
      <c r="AU292" s="58" t="s">
        <v>82</v>
      </c>
      <c r="AV292" s="58" t="s">
        <v>81</v>
      </c>
      <c r="AW292" s="58" t="s">
        <v>81</v>
      </c>
      <c r="AX292" s="3" t="s">
        <v>903</v>
      </c>
      <c r="AY292" s="59"/>
      <c r="AZ292" s="58" t="s">
        <v>123</v>
      </c>
      <c r="BA292" s="58" t="e">
        <f xml:space="preserve"> (stable)</f>
        <v>#NAME?</v>
      </c>
      <c r="BB292" s="58" t="s">
        <v>97</v>
      </c>
      <c r="BC292" s="59"/>
      <c r="BD292" s="58" t="s">
        <v>95</v>
      </c>
      <c r="BE292" s="58" t="s">
        <v>124</v>
      </c>
      <c r="BF292" s="58" t="s">
        <v>123</v>
      </c>
      <c r="BG292" s="58" t="e">
        <f xml:space="preserve"> (stable)</f>
        <v>#NAME?</v>
      </c>
      <c r="BH292" s="58" t="s">
        <v>123</v>
      </c>
      <c r="BI292" s="58" t="s">
        <v>250</v>
      </c>
      <c r="BJ292" s="58" t="s">
        <v>854</v>
      </c>
      <c r="BK292" s="58">
        <v>438</v>
      </c>
      <c r="BL292" s="58">
        <v>1476</v>
      </c>
      <c r="BM292" s="58" t="s">
        <v>75</v>
      </c>
    </row>
    <row r="293" spans="1:65" ht="77.25">
      <c r="A293" s="58"/>
      <c r="B293" s="58"/>
      <c r="C293" s="59"/>
      <c r="D293" s="58"/>
      <c r="E293" s="58"/>
      <c r="F293" s="58"/>
      <c r="G293" s="58"/>
      <c r="H293" s="58"/>
      <c r="I293" s="58"/>
      <c r="J293" s="58"/>
      <c r="K293" s="58"/>
      <c r="L293" s="58"/>
      <c r="M293" s="58"/>
      <c r="N293" s="58"/>
      <c r="O293" s="58"/>
      <c r="P293" s="58"/>
      <c r="Q293" s="58"/>
      <c r="R293" s="59"/>
      <c r="S293" s="58"/>
      <c r="T293" s="58"/>
      <c r="U293" s="58"/>
      <c r="V293" s="58"/>
      <c r="W293" s="58"/>
      <c r="X293" s="58"/>
      <c r="Y293" s="58"/>
      <c r="Z293" s="58"/>
      <c r="AA293" s="58"/>
      <c r="AB293" s="58"/>
      <c r="AC293" s="58"/>
      <c r="AD293" s="58"/>
      <c r="AE293" s="58"/>
      <c r="AF293" s="58"/>
      <c r="AG293" s="59"/>
      <c r="AH293" s="58"/>
      <c r="AI293" s="58"/>
      <c r="AJ293" s="58"/>
      <c r="AK293" s="58"/>
      <c r="AL293" s="58"/>
      <c r="AM293" s="58"/>
      <c r="AN293" s="58"/>
      <c r="AO293" s="58"/>
      <c r="AP293" s="58"/>
      <c r="AQ293" s="58"/>
      <c r="AR293" s="58"/>
      <c r="AS293" s="58"/>
      <c r="AT293" s="58"/>
      <c r="AU293" s="58"/>
      <c r="AV293" s="58"/>
      <c r="AW293" s="58"/>
      <c r="AX293" s="3" t="s">
        <v>904</v>
      </c>
      <c r="AY293" s="59"/>
      <c r="AZ293" s="58"/>
      <c r="BA293" s="58"/>
      <c r="BB293" s="58"/>
      <c r="BC293" s="59"/>
      <c r="BD293" s="58"/>
      <c r="BE293" s="58"/>
      <c r="BF293" s="58"/>
      <c r="BG293" s="58"/>
      <c r="BH293" s="58"/>
      <c r="BI293" s="58"/>
      <c r="BJ293" s="58"/>
      <c r="BK293" s="58"/>
      <c r="BL293" s="58"/>
      <c r="BM293" s="58"/>
    </row>
    <row r="294" spans="1:65" ht="153.75">
      <c r="A294" s="58"/>
      <c r="B294" s="58"/>
      <c r="C294" s="59"/>
      <c r="D294" s="58"/>
      <c r="E294" s="58"/>
      <c r="F294" s="58"/>
      <c r="G294" s="58"/>
      <c r="H294" s="58"/>
      <c r="I294" s="58"/>
      <c r="J294" s="58"/>
      <c r="K294" s="58"/>
      <c r="L294" s="58"/>
      <c r="M294" s="58"/>
      <c r="N294" s="58"/>
      <c r="O294" s="58"/>
      <c r="P294" s="58"/>
      <c r="Q294" s="58"/>
      <c r="R294" s="59"/>
      <c r="S294" s="58"/>
      <c r="T294" s="58"/>
      <c r="U294" s="58"/>
      <c r="V294" s="58"/>
      <c r="W294" s="58"/>
      <c r="X294" s="58"/>
      <c r="Y294" s="58"/>
      <c r="Z294" s="58"/>
      <c r="AA294" s="58"/>
      <c r="AB294" s="58"/>
      <c r="AC294" s="58"/>
      <c r="AD294" s="58"/>
      <c r="AE294" s="58"/>
      <c r="AF294" s="58"/>
      <c r="AG294" s="59"/>
      <c r="AH294" s="58"/>
      <c r="AI294" s="58"/>
      <c r="AJ294" s="58"/>
      <c r="AK294" s="58"/>
      <c r="AL294" s="58"/>
      <c r="AM294" s="58"/>
      <c r="AN294" s="58"/>
      <c r="AO294" s="58"/>
      <c r="AP294" s="58"/>
      <c r="AQ294" s="58"/>
      <c r="AR294" s="58"/>
      <c r="AS294" s="58"/>
      <c r="AT294" s="58"/>
      <c r="AU294" s="58"/>
      <c r="AV294" s="58"/>
      <c r="AW294" s="58"/>
      <c r="AX294" s="3" t="s">
        <v>905</v>
      </c>
      <c r="AY294" s="59"/>
      <c r="AZ294" s="58"/>
      <c r="BA294" s="58"/>
      <c r="BB294" s="58"/>
      <c r="BC294" s="59"/>
      <c r="BD294" s="58"/>
      <c r="BE294" s="58"/>
      <c r="BF294" s="58"/>
      <c r="BG294" s="58"/>
      <c r="BH294" s="58"/>
      <c r="BI294" s="58"/>
      <c r="BJ294" s="58"/>
      <c r="BK294" s="58"/>
      <c r="BL294" s="58"/>
      <c r="BM294" s="58"/>
    </row>
    <row r="295" spans="1:65" ht="77.25">
      <c r="A295" s="58" t="s">
        <v>906</v>
      </c>
      <c r="B295" s="58" t="s">
        <v>127</v>
      </c>
      <c r="C295" s="59"/>
      <c r="D295" s="58" t="s">
        <v>67</v>
      </c>
      <c r="E295" s="58" t="s">
        <v>68</v>
      </c>
      <c r="F295" s="58" t="s">
        <v>69</v>
      </c>
      <c r="G295" s="58" t="s">
        <v>907</v>
      </c>
      <c r="H295" s="58">
        <v>1191</v>
      </c>
      <c r="I295" s="58" t="s">
        <v>908</v>
      </c>
      <c r="J295" s="58" t="s">
        <v>908</v>
      </c>
      <c r="K295" s="58" t="s">
        <v>906</v>
      </c>
      <c r="L295" s="58" t="s">
        <v>131</v>
      </c>
      <c r="M295" s="58" t="s">
        <v>73</v>
      </c>
      <c r="N295" s="58" t="s">
        <v>347</v>
      </c>
      <c r="O295" s="58" t="s">
        <v>84</v>
      </c>
      <c r="P295" s="58" t="s">
        <v>76</v>
      </c>
      <c r="Q295" s="58">
        <v>0</v>
      </c>
      <c r="R295" s="59"/>
      <c r="S295" s="58" t="s">
        <v>909</v>
      </c>
      <c r="T295" s="58" t="s">
        <v>107</v>
      </c>
      <c r="U295" s="58" t="s">
        <v>80</v>
      </c>
      <c r="V295" s="58" t="s">
        <v>82</v>
      </c>
      <c r="W295" s="58" t="s">
        <v>82</v>
      </c>
      <c r="X295" s="58" t="s">
        <v>82</v>
      </c>
      <c r="Y295" s="58" t="s">
        <v>83</v>
      </c>
      <c r="Z295" s="58">
        <v>414</v>
      </c>
      <c r="AA295" s="58">
        <v>1000</v>
      </c>
      <c r="AB295" s="58" t="s">
        <v>69</v>
      </c>
      <c r="AC295" s="58" t="s">
        <v>84</v>
      </c>
      <c r="AD295" s="58" t="s">
        <v>76</v>
      </c>
      <c r="AE295" s="58">
        <v>0</v>
      </c>
      <c r="AF295" s="58">
        <v>3</v>
      </c>
      <c r="AG295" s="59"/>
      <c r="AH295" s="58" t="s">
        <v>107</v>
      </c>
      <c r="AI295" s="58" t="s">
        <v>80</v>
      </c>
      <c r="AJ295" s="58" t="s">
        <v>82</v>
      </c>
      <c r="AK295" s="58" t="s">
        <v>82</v>
      </c>
      <c r="AL295" s="58" t="s">
        <v>81</v>
      </c>
      <c r="AM295" s="58" t="s">
        <v>876</v>
      </c>
      <c r="AN295" s="58" t="s">
        <v>69</v>
      </c>
      <c r="AO295" s="58" t="s">
        <v>84</v>
      </c>
      <c r="AP295" s="58" t="s">
        <v>109</v>
      </c>
      <c r="AQ295" s="58" t="s">
        <v>910</v>
      </c>
      <c r="AR295" s="58" t="s">
        <v>76</v>
      </c>
      <c r="AS295" s="58" t="s">
        <v>90</v>
      </c>
      <c r="AT295" s="58" t="s">
        <v>586</v>
      </c>
      <c r="AU295" s="58" t="s">
        <v>82</v>
      </c>
      <c r="AV295" s="58" t="s">
        <v>82</v>
      </c>
      <c r="AW295" s="58" t="s">
        <v>81</v>
      </c>
      <c r="AX295" s="3" t="s">
        <v>911</v>
      </c>
      <c r="AY295" s="59"/>
      <c r="AZ295" s="58" t="s">
        <v>123</v>
      </c>
      <c r="BA295" s="58" t="e">
        <f xml:space="preserve"> (stable)</f>
        <v>#NAME?</v>
      </c>
      <c r="BB295" s="58" t="s">
        <v>123</v>
      </c>
      <c r="BC295" s="58" t="e">
        <f xml:space="preserve"> (stable)</f>
        <v>#NAME?</v>
      </c>
      <c r="BD295" s="58" t="s">
        <v>123</v>
      </c>
      <c r="BE295" s="58" t="s">
        <v>187</v>
      </c>
      <c r="BF295" s="58" t="s">
        <v>123</v>
      </c>
      <c r="BG295" s="58" t="e">
        <f xml:space="preserve"> (stable)</f>
        <v>#NAME?</v>
      </c>
      <c r="BH295" s="58" t="s">
        <v>123</v>
      </c>
      <c r="BI295" s="58" t="s">
        <v>250</v>
      </c>
      <c r="BJ295" s="58" t="s">
        <v>83</v>
      </c>
      <c r="BK295" s="59"/>
      <c r="BL295" s="59"/>
      <c r="BM295" s="59"/>
    </row>
    <row r="296" spans="1:65" ht="64.5">
      <c r="A296" s="58"/>
      <c r="B296" s="58"/>
      <c r="C296" s="59"/>
      <c r="D296" s="58"/>
      <c r="E296" s="58"/>
      <c r="F296" s="58"/>
      <c r="G296" s="58"/>
      <c r="H296" s="58"/>
      <c r="I296" s="58"/>
      <c r="J296" s="58"/>
      <c r="K296" s="58"/>
      <c r="L296" s="58"/>
      <c r="M296" s="58"/>
      <c r="N296" s="58"/>
      <c r="O296" s="58"/>
      <c r="P296" s="58"/>
      <c r="Q296" s="58"/>
      <c r="R296" s="59"/>
      <c r="S296" s="58"/>
      <c r="T296" s="58"/>
      <c r="U296" s="58"/>
      <c r="V296" s="58"/>
      <c r="W296" s="58"/>
      <c r="X296" s="58"/>
      <c r="Y296" s="58"/>
      <c r="Z296" s="58"/>
      <c r="AA296" s="58"/>
      <c r="AB296" s="58"/>
      <c r="AC296" s="58"/>
      <c r="AD296" s="58"/>
      <c r="AE296" s="58"/>
      <c r="AF296" s="58"/>
      <c r="AG296" s="59"/>
      <c r="AH296" s="58"/>
      <c r="AI296" s="58"/>
      <c r="AJ296" s="58"/>
      <c r="AK296" s="58"/>
      <c r="AL296" s="58"/>
      <c r="AM296" s="58"/>
      <c r="AN296" s="58"/>
      <c r="AO296" s="58"/>
      <c r="AP296" s="58"/>
      <c r="AQ296" s="58"/>
      <c r="AR296" s="58"/>
      <c r="AS296" s="58"/>
      <c r="AT296" s="58"/>
      <c r="AU296" s="58"/>
      <c r="AV296" s="58"/>
      <c r="AW296" s="58"/>
      <c r="AX296" s="3" t="s">
        <v>912</v>
      </c>
      <c r="AY296" s="59"/>
      <c r="AZ296" s="58"/>
      <c r="BA296" s="58"/>
      <c r="BB296" s="58"/>
      <c r="BC296" s="58"/>
      <c r="BD296" s="58"/>
      <c r="BE296" s="58"/>
      <c r="BF296" s="58"/>
      <c r="BG296" s="58"/>
      <c r="BH296" s="58"/>
      <c r="BI296" s="58"/>
      <c r="BJ296" s="58"/>
      <c r="BK296" s="59"/>
      <c r="BL296" s="59"/>
      <c r="BM296" s="59"/>
    </row>
    <row r="297" spans="1:65" ht="204.75">
      <c r="A297" s="58"/>
      <c r="B297" s="58"/>
      <c r="C297" s="59"/>
      <c r="D297" s="58"/>
      <c r="E297" s="58"/>
      <c r="F297" s="58"/>
      <c r="G297" s="58"/>
      <c r="H297" s="58"/>
      <c r="I297" s="58"/>
      <c r="J297" s="58"/>
      <c r="K297" s="58"/>
      <c r="L297" s="58"/>
      <c r="M297" s="58"/>
      <c r="N297" s="58"/>
      <c r="O297" s="58"/>
      <c r="P297" s="58"/>
      <c r="Q297" s="58"/>
      <c r="R297" s="59"/>
      <c r="S297" s="58"/>
      <c r="T297" s="58"/>
      <c r="U297" s="58"/>
      <c r="V297" s="58"/>
      <c r="W297" s="58"/>
      <c r="X297" s="58"/>
      <c r="Y297" s="58"/>
      <c r="Z297" s="58"/>
      <c r="AA297" s="58"/>
      <c r="AB297" s="58"/>
      <c r="AC297" s="58"/>
      <c r="AD297" s="58"/>
      <c r="AE297" s="58"/>
      <c r="AF297" s="58"/>
      <c r="AG297" s="59"/>
      <c r="AH297" s="58"/>
      <c r="AI297" s="58"/>
      <c r="AJ297" s="58"/>
      <c r="AK297" s="58"/>
      <c r="AL297" s="58"/>
      <c r="AM297" s="58"/>
      <c r="AN297" s="58"/>
      <c r="AO297" s="58"/>
      <c r="AP297" s="58"/>
      <c r="AQ297" s="58"/>
      <c r="AR297" s="58"/>
      <c r="AS297" s="58"/>
      <c r="AT297" s="58"/>
      <c r="AU297" s="58"/>
      <c r="AV297" s="58"/>
      <c r="AW297" s="58"/>
      <c r="AX297" s="3" t="s">
        <v>913</v>
      </c>
      <c r="AY297" s="59"/>
      <c r="AZ297" s="58"/>
      <c r="BA297" s="58"/>
      <c r="BB297" s="58"/>
      <c r="BC297" s="58"/>
      <c r="BD297" s="58"/>
      <c r="BE297" s="58"/>
      <c r="BF297" s="58"/>
      <c r="BG297" s="58"/>
      <c r="BH297" s="58"/>
      <c r="BI297" s="58"/>
      <c r="BJ297" s="58"/>
      <c r="BK297" s="59"/>
      <c r="BL297" s="59"/>
      <c r="BM297" s="59"/>
    </row>
    <row r="298" spans="1:65" ht="115.5">
      <c r="A298" s="58" t="s">
        <v>914</v>
      </c>
      <c r="B298" s="58" t="s">
        <v>66</v>
      </c>
      <c r="C298" s="59"/>
      <c r="D298" s="58" t="s">
        <v>67</v>
      </c>
      <c r="E298" s="58" t="s">
        <v>68</v>
      </c>
      <c r="F298" s="58" t="s">
        <v>69</v>
      </c>
      <c r="G298" s="58" t="s">
        <v>915</v>
      </c>
      <c r="H298" s="58">
        <v>1314</v>
      </c>
      <c r="I298" s="58" t="s">
        <v>916</v>
      </c>
      <c r="J298" s="58" t="s">
        <v>916</v>
      </c>
      <c r="K298" s="58" t="s">
        <v>914</v>
      </c>
      <c r="L298" s="58" t="s">
        <v>72</v>
      </c>
      <c r="M298" s="58" t="s">
        <v>73</v>
      </c>
      <c r="N298" s="58" t="s">
        <v>917</v>
      </c>
      <c r="O298" s="58" t="s">
        <v>84</v>
      </c>
      <c r="P298" s="58" t="s">
        <v>76</v>
      </c>
      <c r="Q298" s="58" t="s">
        <v>85</v>
      </c>
      <c r="R298" s="59"/>
      <c r="S298" s="58" t="s">
        <v>918</v>
      </c>
      <c r="T298" s="58" t="s">
        <v>79</v>
      </c>
      <c r="U298" s="58" t="s">
        <v>80</v>
      </c>
      <c r="V298" s="58" t="s">
        <v>81</v>
      </c>
      <c r="W298" s="58" t="s">
        <v>81</v>
      </c>
      <c r="X298" s="58" t="s">
        <v>82</v>
      </c>
      <c r="Y298" s="58" t="s">
        <v>83</v>
      </c>
      <c r="Z298" s="58">
        <v>18700</v>
      </c>
      <c r="AA298" s="58">
        <v>41700</v>
      </c>
      <c r="AB298" s="58" t="s">
        <v>69</v>
      </c>
      <c r="AC298" s="58" t="s">
        <v>84</v>
      </c>
      <c r="AD298" s="58" t="s">
        <v>76</v>
      </c>
      <c r="AE298" s="58" t="s">
        <v>85</v>
      </c>
      <c r="AF298" s="58">
        <v>3</v>
      </c>
      <c r="AG298" s="59"/>
      <c r="AH298" s="58" t="s">
        <v>79</v>
      </c>
      <c r="AI298" s="58" t="s">
        <v>80</v>
      </c>
      <c r="AJ298" s="58" t="s">
        <v>81</v>
      </c>
      <c r="AK298" s="58" t="s">
        <v>82</v>
      </c>
      <c r="AL298" s="58" t="s">
        <v>82</v>
      </c>
      <c r="AM298" s="58" t="s">
        <v>919</v>
      </c>
      <c r="AN298" s="58" t="s">
        <v>69</v>
      </c>
      <c r="AO298" s="58" t="s">
        <v>75</v>
      </c>
      <c r="AP298" s="58" t="s">
        <v>135</v>
      </c>
      <c r="AQ298" s="58" t="s">
        <v>920</v>
      </c>
      <c r="AR298" s="58" t="s">
        <v>76</v>
      </c>
      <c r="AS298" s="58" t="s">
        <v>85</v>
      </c>
      <c r="AT298" s="58" t="s">
        <v>921</v>
      </c>
      <c r="AU298" s="58" t="s">
        <v>82</v>
      </c>
      <c r="AV298" s="58" t="s">
        <v>82</v>
      </c>
      <c r="AW298" s="58" t="s">
        <v>81</v>
      </c>
      <c r="AX298" s="3" t="s">
        <v>922</v>
      </c>
      <c r="AY298" s="59"/>
      <c r="AZ298" s="58" t="s">
        <v>97</v>
      </c>
      <c r="BA298" s="59"/>
      <c r="BB298" s="58" t="s">
        <v>97</v>
      </c>
      <c r="BC298" s="59"/>
      <c r="BD298" s="58" t="s">
        <v>97</v>
      </c>
      <c r="BE298" s="59"/>
      <c r="BF298" s="58" t="s">
        <v>97</v>
      </c>
      <c r="BG298" s="59"/>
      <c r="BH298" s="58" t="s">
        <v>97</v>
      </c>
      <c r="BI298" s="59"/>
      <c r="BJ298" s="58" t="s">
        <v>83</v>
      </c>
      <c r="BK298" s="59"/>
      <c r="BL298" s="59"/>
      <c r="BM298" s="59"/>
    </row>
    <row r="299" spans="1:65" ht="64.5">
      <c r="A299" s="58"/>
      <c r="B299" s="58"/>
      <c r="C299" s="59"/>
      <c r="D299" s="58"/>
      <c r="E299" s="58"/>
      <c r="F299" s="58"/>
      <c r="G299" s="58"/>
      <c r="H299" s="58"/>
      <c r="I299" s="58"/>
      <c r="J299" s="58"/>
      <c r="K299" s="58"/>
      <c r="L299" s="58"/>
      <c r="M299" s="58"/>
      <c r="N299" s="58"/>
      <c r="O299" s="58"/>
      <c r="P299" s="58"/>
      <c r="Q299" s="58"/>
      <c r="R299" s="59"/>
      <c r="S299" s="58"/>
      <c r="T299" s="58"/>
      <c r="U299" s="58"/>
      <c r="V299" s="58"/>
      <c r="W299" s="58"/>
      <c r="X299" s="58"/>
      <c r="Y299" s="58"/>
      <c r="Z299" s="58"/>
      <c r="AA299" s="58"/>
      <c r="AB299" s="58"/>
      <c r="AC299" s="58"/>
      <c r="AD299" s="58"/>
      <c r="AE299" s="58"/>
      <c r="AF299" s="58"/>
      <c r="AG299" s="59"/>
      <c r="AH299" s="58"/>
      <c r="AI299" s="58"/>
      <c r="AJ299" s="58"/>
      <c r="AK299" s="58"/>
      <c r="AL299" s="58"/>
      <c r="AM299" s="58"/>
      <c r="AN299" s="58"/>
      <c r="AO299" s="58"/>
      <c r="AP299" s="58"/>
      <c r="AQ299" s="58"/>
      <c r="AR299" s="58"/>
      <c r="AS299" s="58"/>
      <c r="AT299" s="58"/>
      <c r="AU299" s="58"/>
      <c r="AV299" s="58"/>
      <c r="AW299" s="58"/>
      <c r="AX299" s="3" t="s">
        <v>923</v>
      </c>
      <c r="AY299" s="59"/>
      <c r="AZ299" s="58"/>
      <c r="BA299" s="59"/>
      <c r="BB299" s="58"/>
      <c r="BC299" s="59"/>
      <c r="BD299" s="58"/>
      <c r="BE299" s="59"/>
      <c r="BF299" s="58"/>
      <c r="BG299" s="59"/>
      <c r="BH299" s="58"/>
      <c r="BI299" s="59"/>
      <c r="BJ299" s="58"/>
      <c r="BK299" s="59"/>
      <c r="BL299" s="59"/>
      <c r="BM299" s="59"/>
    </row>
    <row r="300" spans="1:65" ht="77.25">
      <c r="A300" s="58"/>
      <c r="B300" s="58"/>
      <c r="C300" s="59"/>
      <c r="D300" s="58"/>
      <c r="E300" s="58"/>
      <c r="F300" s="58"/>
      <c r="G300" s="58"/>
      <c r="H300" s="58"/>
      <c r="I300" s="58"/>
      <c r="J300" s="58"/>
      <c r="K300" s="58"/>
      <c r="L300" s="58"/>
      <c r="M300" s="58"/>
      <c r="N300" s="58"/>
      <c r="O300" s="58"/>
      <c r="P300" s="58"/>
      <c r="Q300" s="58"/>
      <c r="R300" s="59"/>
      <c r="S300" s="58"/>
      <c r="T300" s="58"/>
      <c r="U300" s="58"/>
      <c r="V300" s="58"/>
      <c r="W300" s="58"/>
      <c r="X300" s="58"/>
      <c r="Y300" s="58"/>
      <c r="Z300" s="58"/>
      <c r="AA300" s="58"/>
      <c r="AB300" s="58"/>
      <c r="AC300" s="58"/>
      <c r="AD300" s="58"/>
      <c r="AE300" s="58"/>
      <c r="AF300" s="58"/>
      <c r="AG300" s="59"/>
      <c r="AH300" s="58"/>
      <c r="AI300" s="58"/>
      <c r="AJ300" s="58"/>
      <c r="AK300" s="58"/>
      <c r="AL300" s="58"/>
      <c r="AM300" s="58"/>
      <c r="AN300" s="58"/>
      <c r="AO300" s="58"/>
      <c r="AP300" s="58"/>
      <c r="AQ300" s="58"/>
      <c r="AR300" s="58"/>
      <c r="AS300" s="58"/>
      <c r="AT300" s="58"/>
      <c r="AU300" s="58"/>
      <c r="AV300" s="58"/>
      <c r="AW300" s="58"/>
      <c r="AX300" s="3" t="s">
        <v>924</v>
      </c>
      <c r="AY300" s="59"/>
      <c r="AZ300" s="58"/>
      <c r="BA300" s="59"/>
      <c r="BB300" s="58"/>
      <c r="BC300" s="59"/>
      <c r="BD300" s="58"/>
      <c r="BE300" s="59"/>
      <c r="BF300" s="58"/>
      <c r="BG300" s="59"/>
      <c r="BH300" s="58"/>
      <c r="BI300" s="59"/>
      <c r="BJ300" s="58"/>
      <c r="BK300" s="59"/>
      <c r="BL300" s="59"/>
      <c r="BM300" s="59"/>
    </row>
    <row r="301" spans="1:65" ht="102.75">
      <c r="A301" s="58" t="s">
        <v>925</v>
      </c>
      <c r="B301" s="58" t="s">
        <v>667</v>
      </c>
      <c r="C301" s="59"/>
      <c r="D301" s="58" t="s">
        <v>67</v>
      </c>
      <c r="E301" s="58" t="s">
        <v>68</v>
      </c>
      <c r="F301" s="58" t="s">
        <v>69</v>
      </c>
      <c r="G301" s="58" t="s">
        <v>926</v>
      </c>
      <c r="H301" s="58">
        <v>1026</v>
      </c>
      <c r="I301" s="58" t="s">
        <v>927</v>
      </c>
      <c r="J301" s="58" t="s">
        <v>927</v>
      </c>
      <c r="K301" s="58" t="s">
        <v>925</v>
      </c>
      <c r="L301" s="59"/>
      <c r="M301" s="58" t="s">
        <v>73</v>
      </c>
      <c r="N301" s="58" t="s">
        <v>629</v>
      </c>
      <c r="O301" s="58" t="s">
        <v>84</v>
      </c>
      <c r="P301" s="58" t="s">
        <v>76</v>
      </c>
      <c r="Q301" s="58">
        <v>0</v>
      </c>
      <c r="R301" s="59"/>
      <c r="S301" s="58" t="s">
        <v>928</v>
      </c>
      <c r="T301" s="58" t="s">
        <v>79</v>
      </c>
      <c r="U301" s="58" t="s">
        <v>80</v>
      </c>
      <c r="V301" s="58" t="s">
        <v>82</v>
      </c>
      <c r="W301" s="58" t="s">
        <v>81</v>
      </c>
      <c r="X301" s="58" t="s">
        <v>82</v>
      </c>
      <c r="Y301" s="58" t="s">
        <v>83</v>
      </c>
      <c r="Z301" s="58">
        <v>10000000</v>
      </c>
      <c r="AA301" s="58">
        <v>50000000</v>
      </c>
      <c r="AB301" s="58" t="s">
        <v>69</v>
      </c>
      <c r="AC301" s="58" t="s">
        <v>87</v>
      </c>
      <c r="AD301" s="58" t="s">
        <v>76</v>
      </c>
      <c r="AE301" s="58">
        <v>0</v>
      </c>
      <c r="AF301" s="58">
        <v>1</v>
      </c>
      <c r="AG301" s="59"/>
      <c r="AH301" s="58" t="s">
        <v>79</v>
      </c>
      <c r="AI301" s="58" t="s">
        <v>80</v>
      </c>
      <c r="AJ301" s="58" t="s">
        <v>82</v>
      </c>
      <c r="AK301" s="58" t="s">
        <v>82</v>
      </c>
      <c r="AL301" s="58" t="s">
        <v>81</v>
      </c>
      <c r="AM301" s="58" t="s">
        <v>929</v>
      </c>
      <c r="AN301" s="58" t="s">
        <v>69</v>
      </c>
      <c r="AO301" s="58" t="s">
        <v>84</v>
      </c>
      <c r="AP301" s="58" t="s">
        <v>135</v>
      </c>
      <c r="AQ301" s="58" t="s">
        <v>930</v>
      </c>
      <c r="AR301" s="58" t="s">
        <v>76</v>
      </c>
      <c r="AS301" s="58" t="s">
        <v>85</v>
      </c>
      <c r="AT301" s="58" t="s">
        <v>931</v>
      </c>
      <c r="AU301" s="58" t="s">
        <v>81</v>
      </c>
      <c r="AV301" s="58" t="s">
        <v>81</v>
      </c>
      <c r="AW301" s="58" t="s">
        <v>82</v>
      </c>
      <c r="AX301" s="3" t="s">
        <v>932</v>
      </c>
      <c r="AY301" s="59"/>
      <c r="AZ301" s="58" t="s">
        <v>97</v>
      </c>
      <c r="BA301" s="59"/>
      <c r="BB301" s="58" t="s">
        <v>98</v>
      </c>
      <c r="BC301" s="59"/>
      <c r="BD301" s="58" t="s">
        <v>97</v>
      </c>
      <c r="BE301" s="59"/>
      <c r="BF301" s="58" t="s">
        <v>98</v>
      </c>
      <c r="BG301" s="59"/>
      <c r="BH301" s="58" t="s">
        <v>98</v>
      </c>
      <c r="BI301" s="59"/>
      <c r="BJ301" s="58" t="s">
        <v>83</v>
      </c>
      <c r="BK301" s="59"/>
      <c r="BL301" s="59"/>
      <c r="BM301" s="59"/>
    </row>
    <row r="302" spans="1:65" ht="90">
      <c r="A302" s="58"/>
      <c r="B302" s="58"/>
      <c r="C302" s="59"/>
      <c r="D302" s="58"/>
      <c r="E302" s="58"/>
      <c r="F302" s="58"/>
      <c r="G302" s="58"/>
      <c r="H302" s="58"/>
      <c r="I302" s="58"/>
      <c r="J302" s="58"/>
      <c r="K302" s="58"/>
      <c r="L302" s="59"/>
      <c r="M302" s="58"/>
      <c r="N302" s="58"/>
      <c r="O302" s="58"/>
      <c r="P302" s="58"/>
      <c r="Q302" s="58"/>
      <c r="R302" s="59"/>
      <c r="S302" s="58"/>
      <c r="T302" s="58"/>
      <c r="U302" s="58"/>
      <c r="V302" s="58"/>
      <c r="W302" s="58"/>
      <c r="X302" s="58"/>
      <c r="Y302" s="58"/>
      <c r="Z302" s="58"/>
      <c r="AA302" s="58"/>
      <c r="AB302" s="58"/>
      <c r="AC302" s="58"/>
      <c r="AD302" s="58"/>
      <c r="AE302" s="58"/>
      <c r="AF302" s="58"/>
      <c r="AG302" s="59"/>
      <c r="AH302" s="58"/>
      <c r="AI302" s="58"/>
      <c r="AJ302" s="58"/>
      <c r="AK302" s="58"/>
      <c r="AL302" s="58"/>
      <c r="AM302" s="58"/>
      <c r="AN302" s="58"/>
      <c r="AO302" s="58"/>
      <c r="AP302" s="58"/>
      <c r="AQ302" s="58"/>
      <c r="AR302" s="58"/>
      <c r="AS302" s="58"/>
      <c r="AT302" s="58"/>
      <c r="AU302" s="58"/>
      <c r="AV302" s="58"/>
      <c r="AW302" s="58"/>
      <c r="AX302" s="3" t="s">
        <v>933</v>
      </c>
      <c r="AY302" s="59"/>
      <c r="AZ302" s="58"/>
      <c r="BA302" s="59"/>
      <c r="BB302" s="58"/>
      <c r="BC302" s="59"/>
      <c r="BD302" s="58"/>
      <c r="BE302" s="59"/>
      <c r="BF302" s="58"/>
      <c r="BG302" s="59"/>
      <c r="BH302" s="58"/>
      <c r="BI302" s="59"/>
      <c r="BJ302" s="58"/>
      <c r="BK302" s="59"/>
      <c r="BL302" s="59"/>
      <c r="BM302" s="59"/>
    </row>
    <row r="303" spans="1:65" ht="77.25">
      <c r="A303" s="58"/>
      <c r="B303" s="58"/>
      <c r="C303" s="59"/>
      <c r="D303" s="58"/>
      <c r="E303" s="58"/>
      <c r="F303" s="58"/>
      <c r="G303" s="58"/>
      <c r="H303" s="58"/>
      <c r="I303" s="58"/>
      <c r="J303" s="58"/>
      <c r="K303" s="58"/>
      <c r="L303" s="59"/>
      <c r="M303" s="58"/>
      <c r="N303" s="58"/>
      <c r="O303" s="58"/>
      <c r="P303" s="58"/>
      <c r="Q303" s="58"/>
      <c r="R303" s="59"/>
      <c r="S303" s="58"/>
      <c r="T303" s="58"/>
      <c r="U303" s="58"/>
      <c r="V303" s="58"/>
      <c r="W303" s="58"/>
      <c r="X303" s="58"/>
      <c r="Y303" s="58"/>
      <c r="Z303" s="58"/>
      <c r="AA303" s="58"/>
      <c r="AB303" s="58"/>
      <c r="AC303" s="58"/>
      <c r="AD303" s="58"/>
      <c r="AE303" s="58"/>
      <c r="AF303" s="58"/>
      <c r="AG303" s="59"/>
      <c r="AH303" s="58"/>
      <c r="AI303" s="58"/>
      <c r="AJ303" s="58"/>
      <c r="AK303" s="58"/>
      <c r="AL303" s="58"/>
      <c r="AM303" s="58"/>
      <c r="AN303" s="58"/>
      <c r="AO303" s="58"/>
      <c r="AP303" s="58"/>
      <c r="AQ303" s="58"/>
      <c r="AR303" s="58"/>
      <c r="AS303" s="58"/>
      <c r="AT303" s="58"/>
      <c r="AU303" s="58"/>
      <c r="AV303" s="58"/>
      <c r="AW303" s="58"/>
      <c r="AX303" s="3" t="s">
        <v>934</v>
      </c>
      <c r="AY303" s="59"/>
      <c r="AZ303" s="58"/>
      <c r="BA303" s="59"/>
      <c r="BB303" s="58"/>
      <c r="BC303" s="59"/>
      <c r="BD303" s="58"/>
      <c r="BE303" s="59"/>
      <c r="BF303" s="58"/>
      <c r="BG303" s="59"/>
      <c r="BH303" s="58"/>
      <c r="BI303" s="59"/>
      <c r="BJ303" s="58"/>
      <c r="BK303" s="59"/>
      <c r="BL303" s="59"/>
      <c r="BM303" s="59"/>
    </row>
    <row r="304" spans="1:65" ht="51.75">
      <c r="A304" s="3" t="s">
        <v>935</v>
      </c>
      <c r="B304" s="3" t="s">
        <v>304</v>
      </c>
      <c r="C304" s="2"/>
      <c r="D304" s="3" t="s">
        <v>67</v>
      </c>
      <c r="E304" s="3" t="s">
        <v>68</v>
      </c>
      <c r="F304" s="3" t="s">
        <v>69</v>
      </c>
      <c r="G304" s="3" t="s">
        <v>936</v>
      </c>
      <c r="H304" s="3">
        <v>1413</v>
      </c>
      <c r="I304" s="3" t="s">
        <v>937</v>
      </c>
      <c r="J304" s="3" t="s">
        <v>938</v>
      </c>
      <c r="K304" s="3" t="s">
        <v>935</v>
      </c>
      <c r="L304" s="3" t="s">
        <v>307</v>
      </c>
      <c r="M304" s="3" t="s">
        <v>73</v>
      </c>
      <c r="N304" s="3" t="s">
        <v>939</v>
      </c>
      <c r="O304" s="3" t="s">
        <v>755</v>
      </c>
      <c r="P304" s="3" t="s">
        <v>76</v>
      </c>
      <c r="Q304" s="2"/>
      <c r="R304" s="2"/>
      <c r="S304" s="2"/>
      <c r="T304" s="2"/>
      <c r="U304" s="3" t="s">
        <v>756</v>
      </c>
      <c r="V304" s="2"/>
      <c r="W304" s="2"/>
      <c r="X304" s="2"/>
      <c r="Y304" s="2"/>
      <c r="Z304" s="2"/>
      <c r="AA304" s="2"/>
      <c r="AB304" s="2"/>
      <c r="AC304" s="3" t="s">
        <v>755</v>
      </c>
      <c r="AD304" s="2"/>
      <c r="AE304" s="2"/>
      <c r="AF304" s="3" t="s">
        <v>755</v>
      </c>
      <c r="AG304" s="2"/>
      <c r="AH304" s="2"/>
      <c r="AI304" s="3" t="s">
        <v>756</v>
      </c>
      <c r="AJ304" s="2"/>
      <c r="AK304" s="2"/>
      <c r="AL304" s="2"/>
      <c r="AM304" s="2"/>
      <c r="AN304" s="2"/>
      <c r="AO304" s="3" t="s">
        <v>755</v>
      </c>
      <c r="AP304" s="3" t="s">
        <v>88</v>
      </c>
      <c r="AQ304" s="3" t="s">
        <v>757</v>
      </c>
      <c r="AR304" s="2"/>
      <c r="AS304" s="2"/>
      <c r="AT304" s="2"/>
      <c r="AU304" s="2"/>
      <c r="AV304" s="2"/>
      <c r="AW304" s="2"/>
      <c r="AX304" s="2"/>
      <c r="AY304" s="2"/>
      <c r="AZ304" s="3" t="s">
        <v>97</v>
      </c>
      <c r="BA304" s="2"/>
      <c r="BB304" s="3" t="s">
        <v>97</v>
      </c>
      <c r="BC304" s="2"/>
      <c r="BD304" s="3" t="s">
        <v>97</v>
      </c>
      <c r="BE304" s="2"/>
      <c r="BF304" s="3" t="s">
        <v>97</v>
      </c>
      <c r="BG304" s="2"/>
      <c r="BH304" s="3" t="s">
        <v>97</v>
      </c>
      <c r="BI304" s="2"/>
      <c r="BJ304" s="2"/>
      <c r="BK304" s="2"/>
      <c r="BL304" s="2"/>
      <c r="BM304" s="2"/>
    </row>
    <row r="305" spans="1:65" ht="128.25">
      <c r="A305" s="58" t="s">
        <v>940</v>
      </c>
      <c r="B305" s="58" t="s">
        <v>101</v>
      </c>
      <c r="C305" s="59"/>
      <c r="D305" s="58" t="s">
        <v>67</v>
      </c>
      <c r="E305" s="58" t="s">
        <v>68</v>
      </c>
      <c r="F305" s="58" t="s">
        <v>69</v>
      </c>
      <c r="G305" s="58" t="s">
        <v>941</v>
      </c>
      <c r="H305" s="58">
        <v>1106</v>
      </c>
      <c r="I305" s="58" t="s">
        <v>942</v>
      </c>
      <c r="J305" s="58" t="s">
        <v>942</v>
      </c>
      <c r="K305" s="58" t="s">
        <v>940</v>
      </c>
      <c r="L305" s="58" t="s">
        <v>104</v>
      </c>
      <c r="M305" s="58" t="s">
        <v>73</v>
      </c>
      <c r="N305" s="58" t="s">
        <v>943</v>
      </c>
      <c r="O305" s="58" t="s">
        <v>84</v>
      </c>
      <c r="P305" s="58" t="s">
        <v>76</v>
      </c>
      <c r="Q305" s="58">
        <v>0</v>
      </c>
      <c r="R305" s="59"/>
      <c r="S305" s="58" t="s">
        <v>944</v>
      </c>
      <c r="T305" s="58" t="s">
        <v>79</v>
      </c>
      <c r="U305" s="58" t="s">
        <v>80</v>
      </c>
      <c r="V305" s="58" t="s">
        <v>82</v>
      </c>
      <c r="W305" s="58" t="s">
        <v>82</v>
      </c>
      <c r="X305" s="58" t="s">
        <v>81</v>
      </c>
      <c r="Y305" s="58" t="s">
        <v>83</v>
      </c>
      <c r="Z305" s="58">
        <v>500</v>
      </c>
      <c r="AA305" s="58">
        <v>1500</v>
      </c>
      <c r="AB305" s="58" t="s">
        <v>69</v>
      </c>
      <c r="AC305" s="58" t="s">
        <v>75</v>
      </c>
      <c r="AD305" s="58" t="s">
        <v>76</v>
      </c>
      <c r="AE305" s="58">
        <v>0</v>
      </c>
      <c r="AF305" s="58">
        <v>3</v>
      </c>
      <c r="AG305" s="59"/>
      <c r="AH305" s="58" t="s">
        <v>107</v>
      </c>
      <c r="AI305" s="58" t="s">
        <v>80</v>
      </c>
      <c r="AJ305" s="58" t="s">
        <v>82</v>
      </c>
      <c r="AK305" s="58" t="s">
        <v>81</v>
      </c>
      <c r="AL305" s="58" t="s">
        <v>81</v>
      </c>
      <c r="AM305" s="58" t="s">
        <v>945</v>
      </c>
      <c r="AN305" s="58" t="s">
        <v>76</v>
      </c>
      <c r="AO305" s="58" t="s">
        <v>84</v>
      </c>
      <c r="AP305" s="58" t="s">
        <v>135</v>
      </c>
      <c r="AQ305" s="58" t="s">
        <v>946</v>
      </c>
      <c r="AR305" s="58" t="s">
        <v>76</v>
      </c>
      <c r="AS305" s="58">
        <v>0</v>
      </c>
      <c r="AT305" s="58" t="s">
        <v>947</v>
      </c>
      <c r="AU305" s="58" t="s">
        <v>82</v>
      </c>
      <c r="AV305" s="58" t="s">
        <v>82</v>
      </c>
      <c r="AW305" s="58" t="s">
        <v>82</v>
      </c>
      <c r="AX305" s="3" t="s">
        <v>948</v>
      </c>
      <c r="AY305" s="59"/>
      <c r="AZ305" s="58" t="s">
        <v>97</v>
      </c>
      <c r="BA305" s="59"/>
      <c r="BB305" s="58" t="s">
        <v>123</v>
      </c>
      <c r="BC305" s="58" t="e">
        <f xml:space="preserve"> (stable)</f>
        <v>#NAME?</v>
      </c>
      <c r="BD305" s="58" t="s">
        <v>97</v>
      </c>
      <c r="BE305" s="59"/>
      <c r="BF305" s="58" t="s">
        <v>123</v>
      </c>
      <c r="BG305" s="58" t="e">
        <f xml:space="preserve"> (stable)</f>
        <v>#NAME?</v>
      </c>
      <c r="BH305" s="58" t="s">
        <v>123</v>
      </c>
      <c r="BI305" s="58" t="s">
        <v>250</v>
      </c>
      <c r="BJ305" s="58" t="s">
        <v>83</v>
      </c>
      <c r="BK305" s="58">
        <v>500</v>
      </c>
      <c r="BL305" s="58">
        <v>1500</v>
      </c>
      <c r="BM305" s="58" t="s">
        <v>75</v>
      </c>
    </row>
    <row r="306" spans="1:65" ht="39">
      <c r="A306" s="58"/>
      <c r="B306" s="58"/>
      <c r="C306" s="59"/>
      <c r="D306" s="58"/>
      <c r="E306" s="58"/>
      <c r="F306" s="58"/>
      <c r="G306" s="58"/>
      <c r="H306" s="58"/>
      <c r="I306" s="58"/>
      <c r="J306" s="58"/>
      <c r="K306" s="58"/>
      <c r="L306" s="58"/>
      <c r="M306" s="58"/>
      <c r="N306" s="58"/>
      <c r="O306" s="58"/>
      <c r="P306" s="58"/>
      <c r="Q306" s="58"/>
      <c r="R306" s="59"/>
      <c r="S306" s="58"/>
      <c r="T306" s="58"/>
      <c r="U306" s="58"/>
      <c r="V306" s="58"/>
      <c r="W306" s="58"/>
      <c r="X306" s="58"/>
      <c r="Y306" s="58"/>
      <c r="Z306" s="58"/>
      <c r="AA306" s="58"/>
      <c r="AB306" s="58"/>
      <c r="AC306" s="58"/>
      <c r="AD306" s="58"/>
      <c r="AE306" s="58"/>
      <c r="AF306" s="58"/>
      <c r="AG306" s="59"/>
      <c r="AH306" s="58"/>
      <c r="AI306" s="58"/>
      <c r="AJ306" s="58"/>
      <c r="AK306" s="58"/>
      <c r="AL306" s="58"/>
      <c r="AM306" s="58"/>
      <c r="AN306" s="58"/>
      <c r="AO306" s="58"/>
      <c r="AP306" s="58"/>
      <c r="AQ306" s="58"/>
      <c r="AR306" s="58"/>
      <c r="AS306" s="58"/>
      <c r="AT306" s="58"/>
      <c r="AU306" s="58"/>
      <c r="AV306" s="58"/>
      <c r="AW306" s="58"/>
      <c r="AX306" s="3" t="s">
        <v>949</v>
      </c>
      <c r="AY306" s="59"/>
      <c r="AZ306" s="58"/>
      <c r="BA306" s="59"/>
      <c r="BB306" s="58"/>
      <c r="BC306" s="58"/>
      <c r="BD306" s="58"/>
      <c r="BE306" s="59"/>
      <c r="BF306" s="58"/>
      <c r="BG306" s="58"/>
      <c r="BH306" s="58"/>
      <c r="BI306" s="58"/>
      <c r="BJ306" s="58"/>
      <c r="BK306" s="58"/>
      <c r="BL306" s="58"/>
      <c r="BM306" s="58"/>
    </row>
    <row r="307" spans="1:65" ht="102.75">
      <c r="A307" s="58" t="s">
        <v>950</v>
      </c>
      <c r="B307" s="58" t="s">
        <v>436</v>
      </c>
      <c r="C307" s="59"/>
      <c r="D307" s="58" t="s">
        <v>67</v>
      </c>
      <c r="E307" s="58" t="s">
        <v>68</v>
      </c>
      <c r="F307" s="58" t="s">
        <v>69</v>
      </c>
      <c r="G307" s="58" t="s">
        <v>951</v>
      </c>
      <c r="H307" s="58">
        <v>1261</v>
      </c>
      <c r="I307" s="58" t="s">
        <v>952</v>
      </c>
      <c r="J307" s="58" t="s">
        <v>952</v>
      </c>
      <c r="K307" s="58" t="s">
        <v>950</v>
      </c>
      <c r="L307" s="58" t="s">
        <v>131</v>
      </c>
      <c r="M307" s="58" t="s">
        <v>73</v>
      </c>
      <c r="N307" s="58" t="s">
        <v>953</v>
      </c>
      <c r="O307" s="58" t="s">
        <v>84</v>
      </c>
      <c r="P307" s="58" t="s">
        <v>76</v>
      </c>
      <c r="Q307" s="58">
        <v>0</v>
      </c>
      <c r="R307" s="59"/>
      <c r="S307" s="58" t="s">
        <v>954</v>
      </c>
      <c r="T307" s="58" t="s">
        <v>79</v>
      </c>
      <c r="U307" s="58" t="s">
        <v>80</v>
      </c>
      <c r="V307" s="58" t="s">
        <v>82</v>
      </c>
      <c r="W307" s="58" t="s">
        <v>82</v>
      </c>
      <c r="X307" s="58" t="s">
        <v>82</v>
      </c>
      <c r="Y307" s="58" t="s">
        <v>83</v>
      </c>
      <c r="Z307" s="58">
        <v>1820000</v>
      </c>
      <c r="AA307" s="58">
        <v>13800000</v>
      </c>
      <c r="AB307" s="58" t="s">
        <v>69</v>
      </c>
      <c r="AC307" s="58" t="s">
        <v>84</v>
      </c>
      <c r="AD307" s="58" t="s">
        <v>76</v>
      </c>
      <c r="AE307" s="58" t="s">
        <v>85</v>
      </c>
      <c r="AF307" s="58">
        <v>3</v>
      </c>
      <c r="AG307" s="59"/>
      <c r="AH307" s="58" t="s">
        <v>79</v>
      </c>
      <c r="AI307" s="58" t="s">
        <v>80</v>
      </c>
      <c r="AJ307" s="58" t="s">
        <v>81</v>
      </c>
      <c r="AK307" s="58" t="s">
        <v>82</v>
      </c>
      <c r="AL307" s="58" t="s">
        <v>81</v>
      </c>
      <c r="AM307" s="58" t="s">
        <v>955</v>
      </c>
      <c r="AN307" s="58" t="s">
        <v>69</v>
      </c>
      <c r="AO307" s="58" t="s">
        <v>84</v>
      </c>
      <c r="AP307" s="58" t="s">
        <v>109</v>
      </c>
      <c r="AQ307" s="58" t="s">
        <v>956</v>
      </c>
      <c r="AR307" s="58" t="s">
        <v>76</v>
      </c>
      <c r="AS307" s="58" t="s">
        <v>85</v>
      </c>
      <c r="AT307" s="58" t="s">
        <v>629</v>
      </c>
      <c r="AU307" s="58" t="s">
        <v>81</v>
      </c>
      <c r="AV307" s="58" t="s">
        <v>82</v>
      </c>
      <c r="AW307" s="58" t="s">
        <v>82</v>
      </c>
      <c r="AX307" s="3" t="s">
        <v>957</v>
      </c>
      <c r="AY307" s="59"/>
      <c r="AZ307" s="58" t="s">
        <v>97</v>
      </c>
      <c r="BA307" s="59"/>
      <c r="BB307" s="58" t="s">
        <v>97</v>
      </c>
      <c r="BC307" s="59"/>
      <c r="BD307" s="58" t="s">
        <v>95</v>
      </c>
      <c r="BE307" s="58" t="s">
        <v>124</v>
      </c>
      <c r="BF307" s="58" t="s">
        <v>97</v>
      </c>
      <c r="BG307" s="59"/>
      <c r="BH307" s="58" t="s">
        <v>95</v>
      </c>
      <c r="BI307" s="58" t="s">
        <v>125</v>
      </c>
      <c r="BJ307" s="58" t="s">
        <v>83</v>
      </c>
      <c r="BK307" s="59"/>
      <c r="BL307" s="59"/>
      <c r="BM307" s="59"/>
    </row>
    <row r="308" spans="1:65" ht="90">
      <c r="A308" s="58"/>
      <c r="B308" s="58"/>
      <c r="C308" s="59"/>
      <c r="D308" s="58"/>
      <c r="E308" s="58"/>
      <c r="F308" s="58"/>
      <c r="G308" s="58"/>
      <c r="H308" s="58"/>
      <c r="I308" s="58"/>
      <c r="J308" s="58"/>
      <c r="K308" s="58"/>
      <c r="L308" s="58"/>
      <c r="M308" s="58"/>
      <c r="N308" s="58"/>
      <c r="O308" s="58"/>
      <c r="P308" s="58"/>
      <c r="Q308" s="58"/>
      <c r="R308" s="59"/>
      <c r="S308" s="58"/>
      <c r="T308" s="58"/>
      <c r="U308" s="58"/>
      <c r="V308" s="58"/>
      <c r="W308" s="58"/>
      <c r="X308" s="58"/>
      <c r="Y308" s="58"/>
      <c r="Z308" s="58"/>
      <c r="AA308" s="58"/>
      <c r="AB308" s="58"/>
      <c r="AC308" s="58"/>
      <c r="AD308" s="58"/>
      <c r="AE308" s="58"/>
      <c r="AF308" s="58"/>
      <c r="AG308" s="59"/>
      <c r="AH308" s="58"/>
      <c r="AI308" s="58"/>
      <c r="AJ308" s="58"/>
      <c r="AK308" s="58"/>
      <c r="AL308" s="58"/>
      <c r="AM308" s="58"/>
      <c r="AN308" s="58"/>
      <c r="AO308" s="58"/>
      <c r="AP308" s="58"/>
      <c r="AQ308" s="58"/>
      <c r="AR308" s="58"/>
      <c r="AS308" s="58"/>
      <c r="AT308" s="58"/>
      <c r="AU308" s="58"/>
      <c r="AV308" s="58"/>
      <c r="AW308" s="58"/>
      <c r="AX308" s="3" t="s">
        <v>958</v>
      </c>
      <c r="AY308" s="59"/>
      <c r="AZ308" s="58"/>
      <c r="BA308" s="59"/>
      <c r="BB308" s="58"/>
      <c r="BC308" s="59"/>
      <c r="BD308" s="58"/>
      <c r="BE308" s="58"/>
      <c r="BF308" s="58"/>
      <c r="BG308" s="59"/>
      <c r="BH308" s="58"/>
      <c r="BI308" s="58"/>
      <c r="BJ308" s="58"/>
      <c r="BK308" s="59"/>
      <c r="BL308" s="59"/>
      <c r="BM308" s="59"/>
    </row>
    <row r="309" spans="1:65" ht="163.5" customHeight="1">
      <c r="A309" s="58" t="s">
        <v>959</v>
      </c>
      <c r="B309" s="58" t="s">
        <v>101</v>
      </c>
      <c r="C309" s="59"/>
      <c r="D309" s="58" t="s">
        <v>67</v>
      </c>
      <c r="E309" s="58" t="s">
        <v>68</v>
      </c>
      <c r="F309" s="58" t="s">
        <v>69</v>
      </c>
      <c r="G309" s="58" t="s">
        <v>960</v>
      </c>
      <c r="H309" s="58">
        <v>1095</v>
      </c>
      <c r="I309" s="58" t="s">
        <v>961</v>
      </c>
      <c r="J309" s="58" t="s">
        <v>962</v>
      </c>
      <c r="K309" s="58" t="s">
        <v>959</v>
      </c>
      <c r="L309" s="58" t="s">
        <v>104</v>
      </c>
      <c r="M309" s="58" t="s">
        <v>73</v>
      </c>
      <c r="N309" s="58" t="s">
        <v>963</v>
      </c>
      <c r="O309" s="58" t="s">
        <v>84</v>
      </c>
      <c r="P309" s="58" t="s">
        <v>76</v>
      </c>
      <c r="Q309" s="58">
        <v>0</v>
      </c>
      <c r="R309" s="59"/>
      <c r="S309" s="58" t="s">
        <v>964</v>
      </c>
      <c r="T309" s="58" t="s">
        <v>79</v>
      </c>
      <c r="U309" s="58" t="s">
        <v>80</v>
      </c>
      <c r="V309" s="58" t="s">
        <v>82</v>
      </c>
      <c r="W309" s="58" t="s">
        <v>82</v>
      </c>
      <c r="X309" s="58" t="s">
        <v>81</v>
      </c>
      <c r="Y309" s="58" t="s">
        <v>83</v>
      </c>
      <c r="Z309" s="58">
        <v>5000</v>
      </c>
      <c r="AA309" s="58">
        <v>10000</v>
      </c>
      <c r="AB309" s="58" t="s">
        <v>69</v>
      </c>
      <c r="AC309" s="58" t="s">
        <v>75</v>
      </c>
      <c r="AD309" s="58" t="s">
        <v>76</v>
      </c>
      <c r="AE309" s="58">
        <v>0</v>
      </c>
      <c r="AF309" s="58">
        <v>2</v>
      </c>
      <c r="AG309" s="59"/>
      <c r="AH309" s="58" t="s">
        <v>107</v>
      </c>
      <c r="AI309" s="58" t="s">
        <v>80</v>
      </c>
      <c r="AJ309" s="58" t="s">
        <v>82</v>
      </c>
      <c r="AK309" s="58" t="s">
        <v>81</v>
      </c>
      <c r="AL309" s="58" t="s">
        <v>82</v>
      </c>
      <c r="AM309" s="58" t="s">
        <v>965</v>
      </c>
      <c r="AN309" s="58" t="s">
        <v>76</v>
      </c>
      <c r="AO309" s="58" t="s">
        <v>87</v>
      </c>
      <c r="AP309" s="58" t="s">
        <v>88</v>
      </c>
      <c r="AQ309" s="58" t="s">
        <v>966</v>
      </c>
      <c r="AR309" s="58" t="s">
        <v>76</v>
      </c>
      <c r="AS309" s="58">
        <v>0</v>
      </c>
      <c r="AT309" s="58" t="s">
        <v>965</v>
      </c>
      <c r="AU309" s="58" t="s">
        <v>82</v>
      </c>
      <c r="AV309" s="58" t="s">
        <v>81</v>
      </c>
      <c r="AW309" s="58" t="s">
        <v>82</v>
      </c>
      <c r="AX309" s="58" t="s">
        <v>967</v>
      </c>
      <c r="AY309" s="59"/>
      <c r="AZ309" s="58" t="s">
        <v>97</v>
      </c>
      <c r="BA309" s="59"/>
      <c r="BB309" s="58" t="s">
        <v>123</v>
      </c>
      <c r="BC309" s="58" t="e">
        <f xml:space="preserve"> (stable)</f>
        <v>#NAME?</v>
      </c>
      <c r="BD309" s="58" t="s">
        <v>97</v>
      </c>
      <c r="BE309" s="59"/>
      <c r="BF309" s="58" t="s">
        <v>123</v>
      </c>
      <c r="BG309" s="58" t="e">
        <f xml:space="preserve"> (stable)</f>
        <v>#NAME?</v>
      </c>
      <c r="BH309" s="58" t="s">
        <v>123</v>
      </c>
      <c r="BI309" s="58" t="s">
        <v>250</v>
      </c>
      <c r="BJ309" s="58" t="s">
        <v>83</v>
      </c>
      <c r="BK309" s="58">
        <v>5000</v>
      </c>
      <c r="BL309" s="58">
        <v>10000</v>
      </c>
      <c r="BM309" s="58" t="s">
        <v>75</v>
      </c>
    </row>
    <row r="310" spans="1:65">
      <c r="A310" s="58"/>
      <c r="B310" s="58"/>
      <c r="C310" s="59"/>
      <c r="D310" s="58"/>
      <c r="E310" s="58"/>
      <c r="F310" s="58"/>
      <c r="G310" s="58"/>
      <c r="H310" s="58"/>
      <c r="I310" s="58"/>
      <c r="J310" s="58"/>
      <c r="K310" s="58"/>
      <c r="L310" s="58"/>
      <c r="M310" s="58"/>
      <c r="N310" s="58"/>
      <c r="O310" s="58"/>
      <c r="P310" s="58"/>
      <c r="Q310" s="58"/>
      <c r="R310" s="59"/>
      <c r="S310" s="58"/>
      <c r="T310" s="58"/>
      <c r="U310" s="58"/>
      <c r="V310" s="58"/>
      <c r="W310" s="58"/>
      <c r="X310" s="58"/>
      <c r="Y310" s="58"/>
      <c r="Z310" s="58"/>
      <c r="AA310" s="58"/>
      <c r="AB310" s="58"/>
      <c r="AC310" s="58"/>
      <c r="AD310" s="58"/>
      <c r="AE310" s="58"/>
      <c r="AF310" s="58"/>
      <c r="AG310" s="59"/>
      <c r="AH310" s="58"/>
      <c r="AI310" s="58"/>
      <c r="AJ310" s="58"/>
      <c r="AK310" s="58"/>
      <c r="AL310" s="58"/>
      <c r="AM310" s="58"/>
      <c r="AN310" s="58"/>
      <c r="AO310" s="58"/>
      <c r="AP310" s="58"/>
      <c r="AQ310" s="58"/>
      <c r="AR310" s="58"/>
      <c r="AS310" s="58"/>
      <c r="AT310" s="58"/>
      <c r="AU310" s="58"/>
      <c r="AV310" s="58"/>
      <c r="AW310" s="58"/>
      <c r="AX310" s="58"/>
      <c r="AY310" s="59"/>
      <c r="AZ310" s="58"/>
      <c r="BA310" s="59"/>
      <c r="BB310" s="58"/>
      <c r="BC310" s="58"/>
      <c r="BD310" s="58"/>
      <c r="BE310" s="59"/>
      <c r="BF310" s="58"/>
      <c r="BG310" s="58"/>
      <c r="BH310" s="58"/>
      <c r="BI310" s="58"/>
      <c r="BJ310" s="58"/>
      <c r="BK310" s="58"/>
      <c r="BL310" s="58"/>
      <c r="BM310" s="58"/>
    </row>
    <row r="311" spans="1:65" ht="128.25">
      <c r="A311" s="58" t="s">
        <v>968</v>
      </c>
      <c r="B311" s="58" t="s">
        <v>667</v>
      </c>
      <c r="C311" s="59"/>
      <c r="D311" s="58" t="s">
        <v>67</v>
      </c>
      <c r="E311" s="58" t="s">
        <v>75</v>
      </c>
      <c r="F311" s="58" t="s">
        <v>69</v>
      </c>
      <c r="G311" s="58" t="s">
        <v>969</v>
      </c>
      <c r="H311" s="58">
        <v>1016</v>
      </c>
      <c r="I311" s="58" t="s">
        <v>970</v>
      </c>
      <c r="J311" s="58" t="s">
        <v>970</v>
      </c>
      <c r="K311" s="58" t="s">
        <v>968</v>
      </c>
      <c r="L311" s="58" t="s">
        <v>670</v>
      </c>
      <c r="M311" s="58" t="s">
        <v>73</v>
      </c>
      <c r="N311" s="58" t="s">
        <v>971</v>
      </c>
      <c r="O311" s="58" t="s">
        <v>75</v>
      </c>
      <c r="P311" s="58" t="s">
        <v>76</v>
      </c>
      <c r="Q311" s="58">
        <v>0</v>
      </c>
      <c r="R311" s="59"/>
      <c r="S311" s="58" t="s">
        <v>972</v>
      </c>
      <c r="T311" s="58" t="s">
        <v>79</v>
      </c>
      <c r="U311" s="58" t="s">
        <v>80</v>
      </c>
      <c r="V311" s="58" t="s">
        <v>82</v>
      </c>
      <c r="W311" s="58" t="s">
        <v>81</v>
      </c>
      <c r="X311" s="58" t="s">
        <v>82</v>
      </c>
      <c r="Y311" s="58" t="s">
        <v>362</v>
      </c>
      <c r="Z311" s="58">
        <v>1225000</v>
      </c>
      <c r="AA311" s="58">
        <v>1225000</v>
      </c>
      <c r="AB311" s="58" t="s">
        <v>69</v>
      </c>
      <c r="AC311" s="58" t="s">
        <v>87</v>
      </c>
      <c r="AD311" s="58" t="s">
        <v>76</v>
      </c>
      <c r="AE311" s="58">
        <v>0</v>
      </c>
      <c r="AF311" s="58" t="s">
        <v>75</v>
      </c>
      <c r="AG311" s="59"/>
      <c r="AH311" s="58" t="s">
        <v>79</v>
      </c>
      <c r="AI311" s="58" t="s">
        <v>80</v>
      </c>
      <c r="AJ311" s="58" t="s">
        <v>82</v>
      </c>
      <c r="AK311" s="58" t="s">
        <v>82</v>
      </c>
      <c r="AL311" s="58" t="s">
        <v>81</v>
      </c>
      <c r="AM311" s="58" t="s">
        <v>396</v>
      </c>
      <c r="AN311" s="58" t="s">
        <v>69</v>
      </c>
      <c r="AO311" s="58" t="s">
        <v>84</v>
      </c>
      <c r="AP311" s="58" t="s">
        <v>109</v>
      </c>
      <c r="AQ311" s="58" t="s">
        <v>973</v>
      </c>
      <c r="AR311" s="58" t="s">
        <v>76</v>
      </c>
      <c r="AS311" s="58">
        <v>0</v>
      </c>
      <c r="AT311" s="58" t="s">
        <v>974</v>
      </c>
      <c r="AU311" s="58" t="s">
        <v>82</v>
      </c>
      <c r="AV311" s="58" t="s">
        <v>81</v>
      </c>
      <c r="AW311" s="58" t="s">
        <v>81</v>
      </c>
      <c r="AX311" s="3" t="s">
        <v>975</v>
      </c>
      <c r="AY311" s="59"/>
      <c r="AZ311" s="58" t="s">
        <v>97</v>
      </c>
      <c r="BA311" s="59"/>
      <c r="BB311" s="58" t="s">
        <v>97</v>
      </c>
      <c r="BC311" s="59"/>
      <c r="BD311" s="58" t="s">
        <v>95</v>
      </c>
      <c r="BE311" s="58" t="e">
        <f xml:space="preserve"> (stable)</f>
        <v>#NAME?</v>
      </c>
      <c r="BF311" s="58" t="s">
        <v>97</v>
      </c>
      <c r="BG311" s="59"/>
      <c r="BH311" s="58" t="s">
        <v>95</v>
      </c>
      <c r="BI311" s="58" t="s">
        <v>250</v>
      </c>
      <c r="BJ311" s="58" t="s">
        <v>362</v>
      </c>
      <c r="BK311" s="58">
        <v>1028000</v>
      </c>
      <c r="BL311" s="58">
        <v>1028000</v>
      </c>
      <c r="BM311" s="58" t="s">
        <v>75</v>
      </c>
    </row>
    <row r="312" spans="1:65" ht="51.75">
      <c r="A312" s="58"/>
      <c r="B312" s="58"/>
      <c r="C312" s="59"/>
      <c r="D312" s="58"/>
      <c r="E312" s="58"/>
      <c r="F312" s="58"/>
      <c r="G312" s="58"/>
      <c r="H312" s="58"/>
      <c r="I312" s="58"/>
      <c r="J312" s="58"/>
      <c r="K312" s="58"/>
      <c r="L312" s="58"/>
      <c r="M312" s="58"/>
      <c r="N312" s="58"/>
      <c r="O312" s="58"/>
      <c r="P312" s="58"/>
      <c r="Q312" s="58"/>
      <c r="R312" s="59"/>
      <c r="S312" s="58"/>
      <c r="T312" s="58"/>
      <c r="U312" s="58"/>
      <c r="V312" s="58"/>
      <c r="W312" s="58"/>
      <c r="X312" s="58"/>
      <c r="Y312" s="58"/>
      <c r="Z312" s="58"/>
      <c r="AA312" s="58"/>
      <c r="AB312" s="58"/>
      <c r="AC312" s="58"/>
      <c r="AD312" s="58"/>
      <c r="AE312" s="58"/>
      <c r="AF312" s="58"/>
      <c r="AG312" s="59"/>
      <c r="AH312" s="58"/>
      <c r="AI312" s="58"/>
      <c r="AJ312" s="58"/>
      <c r="AK312" s="58"/>
      <c r="AL312" s="58"/>
      <c r="AM312" s="58"/>
      <c r="AN312" s="58"/>
      <c r="AO312" s="58"/>
      <c r="AP312" s="58"/>
      <c r="AQ312" s="58"/>
      <c r="AR312" s="58"/>
      <c r="AS312" s="58"/>
      <c r="AT312" s="58"/>
      <c r="AU312" s="58"/>
      <c r="AV312" s="58"/>
      <c r="AW312" s="58"/>
      <c r="AX312" s="3" t="s">
        <v>976</v>
      </c>
      <c r="AY312" s="59"/>
      <c r="AZ312" s="58"/>
      <c r="BA312" s="59"/>
      <c r="BB312" s="58"/>
      <c r="BC312" s="59"/>
      <c r="BD312" s="58"/>
      <c r="BE312" s="58"/>
      <c r="BF312" s="58"/>
      <c r="BG312" s="59"/>
      <c r="BH312" s="58"/>
      <c r="BI312" s="58"/>
      <c r="BJ312" s="58"/>
      <c r="BK312" s="58"/>
      <c r="BL312" s="58"/>
      <c r="BM312" s="58"/>
    </row>
    <row r="313" spans="1:65">
      <c r="A313" s="58"/>
      <c r="B313" s="58"/>
      <c r="C313" s="59"/>
      <c r="D313" s="58"/>
      <c r="E313" s="58"/>
      <c r="F313" s="58"/>
      <c r="G313" s="58"/>
      <c r="H313" s="58"/>
      <c r="I313" s="58"/>
      <c r="J313" s="58"/>
      <c r="K313" s="58"/>
      <c r="L313" s="58"/>
      <c r="M313" s="58"/>
      <c r="N313" s="58"/>
      <c r="O313" s="58"/>
      <c r="P313" s="58"/>
      <c r="Q313" s="58"/>
      <c r="R313" s="59"/>
      <c r="S313" s="58"/>
      <c r="T313" s="58"/>
      <c r="U313" s="58"/>
      <c r="V313" s="58"/>
      <c r="W313" s="58"/>
      <c r="X313" s="58"/>
      <c r="Y313" s="58"/>
      <c r="Z313" s="58"/>
      <c r="AA313" s="58"/>
      <c r="AB313" s="58"/>
      <c r="AC313" s="58"/>
      <c r="AD313" s="58"/>
      <c r="AE313" s="58"/>
      <c r="AF313" s="58"/>
      <c r="AG313" s="59"/>
      <c r="AH313" s="58"/>
      <c r="AI313" s="58"/>
      <c r="AJ313" s="58"/>
      <c r="AK313" s="58"/>
      <c r="AL313" s="58"/>
      <c r="AM313" s="58"/>
      <c r="AN313" s="58"/>
      <c r="AO313" s="58"/>
      <c r="AP313" s="58"/>
      <c r="AQ313" s="58"/>
      <c r="AR313" s="58"/>
      <c r="AS313" s="58"/>
      <c r="AT313" s="58"/>
      <c r="AU313" s="58"/>
      <c r="AV313" s="58"/>
      <c r="AW313" s="58"/>
      <c r="AX313" s="2"/>
      <c r="AY313" s="59"/>
      <c r="AZ313" s="58"/>
      <c r="BA313" s="59"/>
      <c r="BB313" s="58"/>
      <c r="BC313" s="59"/>
      <c r="BD313" s="58"/>
      <c r="BE313" s="58"/>
      <c r="BF313" s="58"/>
      <c r="BG313" s="59"/>
      <c r="BH313" s="58"/>
      <c r="BI313" s="58"/>
      <c r="BJ313" s="58"/>
      <c r="BK313" s="58"/>
      <c r="BL313" s="58"/>
      <c r="BM313" s="58"/>
    </row>
    <row r="314" spans="1:65" ht="39">
      <c r="A314" s="58"/>
      <c r="B314" s="58"/>
      <c r="C314" s="59"/>
      <c r="D314" s="58"/>
      <c r="E314" s="58"/>
      <c r="F314" s="58"/>
      <c r="G314" s="58"/>
      <c r="H314" s="58"/>
      <c r="I314" s="58"/>
      <c r="J314" s="58"/>
      <c r="K314" s="58"/>
      <c r="L314" s="58"/>
      <c r="M314" s="58"/>
      <c r="N314" s="58"/>
      <c r="O314" s="58"/>
      <c r="P314" s="58"/>
      <c r="Q314" s="58"/>
      <c r="R314" s="59"/>
      <c r="S314" s="58"/>
      <c r="T314" s="58"/>
      <c r="U314" s="58"/>
      <c r="V314" s="58"/>
      <c r="W314" s="58"/>
      <c r="X314" s="58"/>
      <c r="Y314" s="58"/>
      <c r="Z314" s="58"/>
      <c r="AA314" s="58"/>
      <c r="AB314" s="58"/>
      <c r="AC314" s="58"/>
      <c r="AD314" s="58"/>
      <c r="AE314" s="58"/>
      <c r="AF314" s="58"/>
      <c r="AG314" s="59"/>
      <c r="AH314" s="58"/>
      <c r="AI314" s="58"/>
      <c r="AJ314" s="58"/>
      <c r="AK314" s="58"/>
      <c r="AL314" s="58"/>
      <c r="AM314" s="58"/>
      <c r="AN314" s="58"/>
      <c r="AO314" s="58"/>
      <c r="AP314" s="58"/>
      <c r="AQ314" s="58"/>
      <c r="AR314" s="58"/>
      <c r="AS314" s="58"/>
      <c r="AT314" s="58"/>
      <c r="AU314" s="58"/>
      <c r="AV314" s="58"/>
      <c r="AW314" s="58"/>
      <c r="AX314" s="3" t="s">
        <v>977</v>
      </c>
      <c r="AY314" s="59"/>
      <c r="AZ314" s="58"/>
      <c r="BA314" s="59"/>
      <c r="BB314" s="58"/>
      <c r="BC314" s="59"/>
      <c r="BD314" s="58"/>
      <c r="BE314" s="58"/>
      <c r="BF314" s="58"/>
      <c r="BG314" s="59"/>
      <c r="BH314" s="58"/>
      <c r="BI314" s="58"/>
      <c r="BJ314" s="58"/>
      <c r="BK314" s="58"/>
      <c r="BL314" s="58"/>
      <c r="BM314" s="58"/>
    </row>
    <row r="315" spans="1:65">
      <c r="A315" s="58"/>
      <c r="B315" s="58"/>
      <c r="C315" s="59"/>
      <c r="D315" s="58"/>
      <c r="E315" s="58"/>
      <c r="F315" s="58"/>
      <c r="G315" s="58"/>
      <c r="H315" s="58"/>
      <c r="I315" s="58"/>
      <c r="J315" s="58"/>
      <c r="K315" s="58"/>
      <c r="L315" s="58"/>
      <c r="M315" s="58"/>
      <c r="N315" s="58"/>
      <c r="O315" s="58"/>
      <c r="P315" s="58"/>
      <c r="Q315" s="58"/>
      <c r="R315" s="59"/>
      <c r="S315" s="58"/>
      <c r="T315" s="58"/>
      <c r="U315" s="58"/>
      <c r="V315" s="58"/>
      <c r="W315" s="58"/>
      <c r="X315" s="58"/>
      <c r="Y315" s="58"/>
      <c r="Z315" s="58"/>
      <c r="AA315" s="58"/>
      <c r="AB315" s="58"/>
      <c r="AC315" s="58"/>
      <c r="AD315" s="58"/>
      <c r="AE315" s="58"/>
      <c r="AF315" s="58"/>
      <c r="AG315" s="59"/>
      <c r="AH315" s="58"/>
      <c r="AI315" s="58"/>
      <c r="AJ315" s="58"/>
      <c r="AK315" s="58"/>
      <c r="AL315" s="58"/>
      <c r="AM315" s="58"/>
      <c r="AN315" s="58"/>
      <c r="AO315" s="58"/>
      <c r="AP315" s="58"/>
      <c r="AQ315" s="58"/>
      <c r="AR315" s="58"/>
      <c r="AS315" s="58"/>
      <c r="AT315" s="58"/>
      <c r="AU315" s="58"/>
      <c r="AV315" s="58"/>
      <c r="AW315" s="58"/>
      <c r="AX315" s="2"/>
      <c r="AY315" s="59"/>
      <c r="AZ315" s="58"/>
      <c r="BA315" s="59"/>
      <c r="BB315" s="58"/>
      <c r="BC315" s="59"/>
      <c r="BD315" s="58"/>
      <c r="BE315" s="58"/>
      <c r="BF315" s="58"/>
      <c r="BG315" s="59"/>
      <c r="BH315" s="58"/>
      <c r="BI315" s="58"/>
      <c r="BJ315" s="58"/>
      <c r="BK315" s="58"/>
      <c r="BL315" s="58"/>
      <c r="BM315" s="58"/>
    </row>
    <row r="316" spans="1:65" ht="51.75">
      <c r="A316" s="58"/>
      <c r="B316" s="58"/>
      <c r="C316" s="59"/>
      <c r="D316" s="58"/>
      <c r="E316" s="58"/>
      <c r="F316" s="58"/>
      <c r="G316" s="58"/>
      <c r="H316" s="58"/>
      <c r="I316" s="58"/>
      <c r="J316" s="58"/>
      <c r="K316" s="58"/>
      <c r="L316" s="58"/>
      <c r="M316" s="58"/>
      <c r="N316" s="58"/>
      <c r="O316" s="58"/>
      <c r="P316" s="58"/>
      <c r="Q316" s="58"/>
      <c r="R316" s="59"/>
      <c r="S316" s="58"/>
      <c r="T316" s="58"/>
      <c r="U316" s="58"/>
      <c r="V316" s="58"/>
      <c r="W316" s="58"/>
      <c r="X316" s="58"/>
      <c r="Y316" s="58"/>
      <c r="Z316" s="58"/>
      <c r="AA316" s="58"/>
      <c r="AB316" s="58"/>
      <c r="AC316" s="58"/>
      <c r="AD316" s="58"/>
      <c r="AE316" s="58"/>
      <c r="AF316" s="58"/>
      <c r="AG316" s="59"/>
      <c r="AH316" s="58"/>
      <c r="AI316" s="58"/>
      <c r="AJ316" s="58"/>
      <c r="AK316" s="58"/>
      <c r="AL316" s="58"/>
      <c r="AM316" s="58"/>
      <c r="AN316" s="58"/>
      <c r="AO316" s="58"/>
      <c r="AP316" s="58"/>
      <c r="AQ316" s="58"/>
      <c r="AR316" s="58"/>
      <c r="AS316" s="58"/>
      <c r="AT316" s="58"/>
      <c r="AU316" s="58"/>
      <c r="AV316" s="58"/>
      <c r="AW316" s="58"/>
      <c r="AX316" s="3" t="s">
        <v>978</v>
      </c>
      <c r="AY316" s="59"/>
      <c r="AZ316" s="58"/>
      <c r="BA316" s="59"/>
      <c r="BB316" s="58"/>
      <c r="BC316" s="59"/>
      <c r="BD316" s="58"/>
      <c r="BE316" s="58"/>
      <c r="BF316" s="58"/>
      <c r="BG316" s="59"/>
      <c r="BH316" s="58"/>
      <c r="BI316" s="58"/>
      <c r="BJ316" s="58"/>
      <c r="BK316" s="58"/>
      <c r="BL316" s="58"/>
      <c r="BM316" s="58"/>
    </row>
  </sheetData>
  <mergeCells count="4797">
    <mergeCell ref="BI311:BI316"/>
    <mergeCell ref="BJ311:BJ316"/>
    <mergeCell ref="BK311:BK316"/>
    <mergeCell ref="BL311:BL316"/>
    <mergeCell ref="BM311:BM316"/>
    <mergeCell ref="BC311:BC316"/>
    <mergeCell ref="BD311:BD316"/>
    <mergeCell ref="BE311:BE316"/>
    <mergeCell ref="BF311:BF316"/>
    <mergeCell ref="BG311:BG316"/>
    <mergeCell ref="BH311:BH316"/>
    <mergeCell ref="AV311:AV316"/>
    <mergeCell ref="AW311:AW316"/>
    <mergeCell ref="AY311:AY316"/>
    <mergeCell ref="AZ311:AZ316"/>
    <mergeCell ref="BA311:BA316"/>
    <mergeCell ref="BB311:BB316"/>
    <mergeCell ref="AP311:AP316"/>
    <mergeCell ref="AQ311:AQ316"/>
    <mergeCell ref="AR311:AR316"/>
    <mergeCell ref="AS311:AS316"/>
    <mergeCell ref="AT311:AT316"/>
    <mergeCell ref="AU311:AU316"/>
    <mergeCell ref="AJ311:AJ316"/>
    <mergeCell ref="AK311:AK316"/>
    <mergeCell ref="AL311:AL316"/>
    <mergeCell ref="AM311:AM316"/>
    <mergeCell ref="AN311:AN316"/>
    <mergeCell ref="AO311:AO316"/>
    <mergeCell ref="AD311:AD316"/>
    <mergeCell ref="AE311:AE316"/>
    <mergeCell ref="AF311:AF316"/>
    <mergeCell ref="AG311:AG316"/>
    <mergeCell ref="AH311:AH316"/>
    <mergeCell ref="AI311:AI316"/>
    <mergeCell ref="X311:X316"/>
    <mergeCell ref="Y311:Y316"/>
    <mergeCell ref="Z311:Z316"/>
    <mergeCell ref="AA311:AA316"/>
    <mergeCell ref="AB311:AB316"/>
    <mergeCell ref="AC311:AC316"/>
    <mergeCell ref="R311:R316"/>
    <mergeCell ref="S311:S316"/>
    <mergeCell ref="T311:T316"/>
    <mergeCell ref="U311:U316"/>
    <mergeCell ref="V311:V316"/>
    <mergeCell ref="W311:W316"/>
    <mergeCell ref="L311:L316"/>
    <mergeCell ref="M311:M316"/>
    <mergeCell ref="N311:N316"/>
    <mergeCell ref="O311:O316"/>
    <mergeCell ref="P311:P316"/>
    <mergeCell ref="Q311:Q316"/>
    <mergeCell ref="F311:F316"/>
    <mergeCell ref="G311:G316"/>
    <mergeCell ref="H311:H316"/>
    <mergeCell ref="I311:I316"/>
    <mergeCell ref="J311:J316"/>
    <mergeCell ref="K311:K316"/>
    <mergeCell ref="BI309:BI310"/>
    <mergeCell ref="BJ309:BJ310"/>
    <mergeCell ref="BK309:BK310"/>
    <mergeCell ref="BL309:BL310"/>
    <mergeCell ref="BM309:BM310"/>
    <mergeCell ref="A311:A316"/>
    <mergeCell ref="B311:B316"/>
    <mergeCell ref="C311:C316"/>
    <mergeCell ref="D311:D316"/>
    <mergeCell ref="E311:E316"/>
    <mergeCell ref="BC309:BC310"/>
    <mergeCell ref="BD309:BD310"/>
    <mergeCell ref="BE309:BE310"/>
    <mergeCell ref="BF309:BF310"/>
    <mergeCell ref="BG309:BG310"/>
    <mergeCell ref="BH309:BH310"/>
    <mergeCell ref="AW309:AW310"/>
    <mergeCell ref="AX309:AX310"/>
    <mergeCell ref="AY309:AY310"/>
    <mergeCell ref="AZ309:AZ310"/>
    <mergeCell ref="BA309:BA310"/>
    <mergeCell ref="BB309:BB310"/>
    <mergeCell ref="AQ309:AQ310"/>
    <mergeCell ref="AR309:AR310"/>
    <mergeCell ref="AS309:AS310"/>
    <mergeCell ref="AT309:AT310"/>
    <mergeCell ref="AU309:AU310"/>
    <mergeCell ref="AV309:AV310"/>
    <mergeCell ref="AK309:AK310"/>
    <mergeCell ref="AL309:AL310"/>
    <mergeCell ref="AM309:AM310"/>
    <mergeCell ref="AN309:AN310"/>
    <mergeCell ref="AO309:AO310"/>
    <mergeCell ref="AP309:AP310"/>
    <mergeCell ref="AE309:AE310"/>
    <mergeCell ref="AF309:AF310"/>
    <mergeCell ref="AG309:AG310"/>
    <mergeCell ref="AH309:AH310"/>
    <mergeCell ref="AI309:AI310"/>
    <mergeCell ref="AJ309:AJ310"/>
    <mergeCell ref="Y309:Y310"/>
    <mergeCell ref="Z309:Z310"/>
    <mergeCell ref="AA309:AA310"/>
    <mergeCell ref="AB309:AB310"/>
    <mergeCell ref="AC309:AC310"/>
    <mergeCell ref="AD309:AD310"/>
    <mergeCell ref="S309:S310"/>
    <mergeCell ref="T309:T310"/>
    <mergeCell ref="U309:U310"/>
    <mergeCell ref="V309:V310"/>
    <mergeCell ref="W309:W310"/>
    <mergeCell ref="X309:X310"/>
    <mergeCell ref="M309:M310"/>
    <mergeCell ref="N309:N310"/>
    <mergeCell ref="O309:O310"/>
    <mergeCell ref="P309:P310"/>
    <mergeCell ref="Q309:Q310"/>
    <mergeCell ref="R309:R310"/>
    <mergeCell ref="G309:G310"/>
    <mergeCell ref="H309:H310"/>
    <mergeCell ref="I309:I310"/>
    <mergeCell ref="J309:J310"/>
    <mergeCell ref="K309:K310"/>
    <mergeCell ref="L309:L310"/>
    <mergeCell ref="BJ307:BJ308"/>
    <mergeCell ref="BK307:BK308"/>
    <mergeCell ref="BL307:BL308"/>
    <mergeCell ref="BM307:BM308"/>
    <mergeCell ref="A309:A310"/>
    <mergeCell ref="B309:B310"/>
    <mergeCell ref="C309:C310"/>
    <mergeCell ref="D309:D310"/>
    <mergeCell ref="E309:E310"/>
    <mergeCell ref="F309:F310"/>
    <mergeCell ref="BD307:BD308"/>
    <mergeCell ref="BE307:BE308"/>
    <mergeCell ref="BF307:BF308"/>
    <mergeCell ref="BG307:BG308"/>
    <mergeCell ref="BH307:BH308"/>
    <mergeCell ref="BI307:BI308"/>
    <mergeCell ref="AW307:AW308"/>
    <mergeCell ref="AY307:AY308"/>
    <mergeCell ref="AZ307:AZ308"/>
    <mergeCell ref="BA307:BA308"/>
    <mergeCell ref="BB307:BB308"/>
    <mergeCell ref="BC307:BC308"/>
    <mergeCell ref="AQ307:AQ308"/>
    <mergeCell ref="AR307:AR308"/>
    <mergeCell ref="AS307:AS308"/>
    <mergeCell ref="AT307:AT308"/>
    <mergeCell ref="AU307:AU308"/>
    <mergeCell ref="AV307:AV308"/>
    <mergeCell ref="AK307:AK308"/>
    <mergeCell ref="AL307:AL308"/>
    <mergeCell ref="AM307:AM308"/>
    <mergeCell ref="AN307:AN308"/>
    <mergeCell ref="AO307:AO308"/>
    <mergeCell ref="AP307:AP308"/>
    <mergeCell ref="AE307:AE308"/>
    <mergeCell ref="AF307:AF308"/>
    <mergeCell ref="AG307:AG308"/>
    <mergeCell ref="AH307:AH308"/>
    <mergeCell ref="AI307:AI308"/>
    <mergeCell ref="AJ307:AJ308"/>
    <mergeCell ref="Y307:Y308"/>
    <mergeCell ref="Z307:Z308"/>
    <mergeCell ref="AA307:AA308"/>
    <mergeCell ref="AB307:AB308"/>
    <mergeCell ref="AC307:AC308"/>
    <mergeCell ref="AD307:AD308"/>
    <mergeCell ref="S307:S308"/>
    <mergeCell ref="T307:T308"/>
    <mergeCell ref="U307:U308"/>
    <mergeCell ref="V307:V308"/>
    <mergeCell ref="W307:W308"/>
    <mergeCell ref="X307:X308"/>
    <mergeCell ref="M307:M308"/>
    <mergeCell ref="N307:N308"/>
    <mergeCell ref="O307:O308"/>
    <mergeCell ref="P307:P308"/>
    <mergeCell ref="Q307:Q308"/>
    <mergeCell ref="R307:R308"/>
    <mergeCell ref="G307:G308"/>
    <mergeCell ref="H307:H308"/>
    <mergeCell ref="I307:I308"/>
    <mergeCell ref="J307:J308"/>
    <mergeCell ref="K307:K308"/>
    <mergeCell ref="L307:L308"/>
    <mergeCell ref="BJ305:BJ306"/>
    <mergeCell ref="BK305:BK306"/>
    <mergeCell ref="BL305:BL306"/>
    <mergeCell ref="BM305:BM306"/>
    <mergeCell ref="A307:A308"/>
    <mergeCell ref="B307:B308"/>
    <mergeCell ref="C307:C308"/>
    <mergeCell ref="D307:D308"/>
    <mergeCell ref="E307:E308"/>
    <mergeCell ref="F307:F308"/>
    <mergeCell ref="BD305:BD306"/>
    <mergeCell ref="BE305:BE306"/>
    <mergeCell ref="BF305:BF306"/>
    <mergeCell ref="BG305:BG306"/>
    <mergeCell ref="BH305:BH306"/>
    <mergeCell ref="BI305:BI306"/>
    <mergeCell ref="AW305:AW306"/>
    <mergeCell ref="AY305:AY306"/>
    <mergeCell ref="AZ305:AZ306"/>
    <mergeCell ref="BA305:BA306"/>
    <mergeCell ref="BB305:BB306"/>
    <mergeCell ref="BC305:BC306"/>
    <mergeCell ref="AQ305:AQ306"/>
    <mergeCell ref="AR305:AR306"/>
    <mergeCell ref="AS305:AS306"/>
    <mergeCell ref="AT305:AT306"/>
    <mergeCell ref="AU305:AU306"/>
    <mergeCell ref="AV305:AV306"/>
    <mergeCell ref="AK305:AK306"/>
    <mergeCell ref="AL305:AL306"/>
    <mergeCell ref="AM305:AM306"/>
    <mergeCell ref="AN305:AN306"/>
    <mergeCell ref="AO305:AO306"/>
    <mergeCell ref="AP305:AP306"/>
    <mergeCell ref="AE305:AE306"/>
    <mergeCell ref="AF305:AF306"/>
    <mergeCell ref="AG305:AG306"/>
    <mergeCell ref="AH305:AH306"/>
    <mergeCell ref="AI305:AI306"/>
    <mergeCell ref="AJ305:AJ306"/>
    <mergeCell ref="Y305:Y306"/>
    <mergeCell ref="Z305:Z306"/>
    <mergeCell ref="AA305:AA306"/>
    <mergeCell ref="AB305:AB306"/>
    <mergeCell ref="AC305:AC306"/>
    <mergeCell ref="AD305:AD306"/>
    <mergeCell ref="S305:S306"/>
    <mergeCell ref="T305:T306"/>
    <mergeCell ref="U305:U306"/>
    <mergeCell ref="V305:V306"/>
    <mergeCell ref="W305:W306"/>
    <mergeCell ref="X305:X306"/>
    <mergeCell ref="M305:M306"/>
    <mergeCell ref="N305:N306"/>
    <mergeCell ref="O305:O306"/>
    <mergeCell ref="P305:P306"/>
    <mergeCell ref="Q305:Q306"/>
    <mergeCell ref="R305:R306"/>
    <mergeCell ref="G305:G306"/>
    <mergeCell ref="H305:H306"/>
    <mergeCell ref="I305:I306"/>
    <mergeCell ref="J305:J306"/>
    <mergeCell ref="K305:K306"/>
    <mergeCell ref="L305:L306"/>
    <mergeCell ref="BJ301:BJ303"/>
    <mergeCell ref="BK301:BK303"/>
    <mergeCell ref="BL301:BL303"/>
    <mergeCell ref="BM301:BM303"/>
    <mergeCell ref="A305:A306"/>
    <mergeCell ref="B305:B306"/>
    <mergeCell ref="C305:C306"/>
    <mergeCell ref="D305:D306"/>
    <mergeCell ref="E305:E306"/>
    <mergeCell ref="F305:F306"/>
    <mergeCell ref="BD301:BD303"/>
    <mergeCell ref="BE301:BE303"/>
    <mergeCell ref="BF301:BF303"/>
    <mergeCell ref="BG301:BG303"/>
    <mergeCell ref="BH301:BH303"/>
    <mergeCell ref="BI301:BI303"/>
    <mergeCell ref="AW301:AW303"/>
    <mergeCell ref="AY301:AY303"/>
    <mergeCell ref="AZ301:AZ303"/>
    <mergeCell ref="BA301:BA303"/>
    <mergeCell ref="BB301:BB303"/>
    <mergeCell ref="BC301:BC303"/>
    <mergeCell ref="AQ301:AQ303"/>
    <mergeCell ref="AR301:AR303"/>
    <mergeCell ref="AS301:AS303"/>
    <mergeCell ref="AT301:AT303"/>
    <mergeCell ref="AU301:AU303"/>
    <mergeCell ref="AV301:AV303"/>
    <mergeCell ref="AK301:AK303"/>
    <mergeCell ref="AL301:AL303"/>
    <mergeCell ref="AM301:AM303"/>
    <mergeCell ref="AN301:AN303"/>
    <mergeCell ref="AO301:AO303"/>
    <mergeCell ref="AP301:AP303"/>
    <mergeCell ref="AE301:AE303"/>
    <mergeCell ref="AF301:AF303"/>
    <mergeCell ref="AG301:AG303"/>
    <mergeCell ref="AH301:AH303"/>
    <mergeCell ref="AI301:AI303"/>
    <mergeCell ref="AJ301:AJ303"/>
    <mergeCell ref="Y301:Y303"/>
    <mergeCell ref="Z301:Z303"/>
    <mergeCell ref="AA301:AA303"/>
    <mergeCell ref="AB301:AB303"/>
    <mergeCell ref="AC301:AC303"/>
    <mergeCell ref="AD301:AD303"/>
    <mergeCell ref="S301:S303"/>
    <mergeCell ref="T301:T303"/>
    <mergeCell ref="U301:U303"/>
    <mergeCell ref="V301:V303"/>
    <mergeCell ref="W301:W303"/>
    <mergeCell ref="X301:X303"/>
    <mergeCell ref="M301:M303"/>
    <mergeCell ref="N301:N303"/>
    <mergeCell ref="O301:O303"/>
    <mergeCell ref="P301:P303"/>
    <mergeCell ref="Q301:Q303"/>
    <mergeCell ref="R301:R303"/>
    <mergeCell ref="G301:G303"/>
    <mergeCell ref="H301:H303"/>
    <mergeCell ref="I301:I303"/>
    <mergeCell ref="J301:J303"/>
    <mergeCell ref="K301:K303"/>
    <mergeCell ref="L301:L303"/>
    <mergeCell ref="BJ298:BJ300"/>
    <mergeCell ref="BK298:BK300"/>
    <mergeCell ref="BL298:BL300"/>
    <mergeCell ref="BM298:BM300"/>
    <mergeCell ref="A301:A303"/>
    <mergeCell ref="B301:B303"/>
    <mergeCell ref="C301:C303"/>
    <mergeCell ref="D301:D303"/>
    <mergeCell ref="E301:E303"/>
    <mergeCell ref="F301:F303"/>
    <mergeCell ref="BD298:BD300"/>
    <mergeCell ref="BE298:BE300"/>
    <mergeCell ref="BF298:BF300"/>
    <mergeCell ref="BG298:BG300"/>
    <mergeCell ref="BH298:BH300"/>
    <mergeCell ref="BI298:BI300"/>
    <mergeCell ref="AW298:AW300"/>
    <mergeCell ref="AY298:AY300"/>
    <mergeCell ref="AZ298:AZ300"/>
    <mergeCell ref="BA298:BA300"/>
    <mergeCell ref="BB298:BB300"/>
    <mergeCell ref="BC298:BC300"/>
    <mergeCell ref="AQ298:AQ300"/>
    <mergeCell ref="AR298:AR300"/>
    <mergeCell ref="AS298:AS300"/>
    <mergeCell ref="AT298:AT300"/>
    <mergeCell ref="AU298:AU300"/>
    <mergeCell ref="AV298:AV300"/>
    <mergeCell ref="AK298:AK300"/>
    <mergeCell ref="AL298:AL300"/>
    <mergeCell ref="AM298:AM300"/>
    <mergeCell ref="AN298:AN300"/>
    <mergeCell ref="AO298:AO300"/>
    <mergeCell ref="AP298:AP300"/>
    <mergeCell ref="AE298:AE300"/>
    <mergeCell ref="AF298:AF300"/>
    <mergeCell ref="AG298:AG300"/>
    <mergeCell ref="AH298:AH300"/>
    <mergeCell ref="AI298:AI300"/>
    <mergeCell ref="AJ298:AJ300"/>
    <mergeCell ref="Y298:Y300"/>
    <mergeCell ref="Z298:Z300"/>
    <mergeCell ref="AA298:AA300"/>
    <mergeCell ref="AB298:AB300"/>
    <mergeCell ref="AC298:AC300"/>
    <mergeCell ref="AD298:AD300"/>
    <mergeCell ref="S298:S300"/>
    <mergeCell ref="T298:T300"/>
    <mergeCell ref="U298:U300"/>
    <mergeCell ref="V298:V300"/>
    <mergeCell ref="W298:W300"/>
    <mergeCell ref="X298:X300"/>
    <mergeCell ref="M298:M300"/>
    <mergeCell ref="N298:N300"/>
    <mergeCell ref="O298:O300"/>
    <mergeCell ref="P298:P300"/>
    <mergeCell ref="Q298:Q300"/>
    <mergeCell ref="R298:R300"/>
    <mergeCell ref="G298:G300"/>
    <mergeCell ref="H298:H300"/>
    <mergeCell ref="I298:I300"/>
    <mergeCell ref="J298:J300"/>
    <mergeCell ref="K298:K300"/>
    <mergeCell ref="L298:L300"/>
    <mergeCell ref="BJ295:BJ297"/>
    <mergeCell ref="BK295:BK297"/>
    <mergeCell ref="BL295:BL297"/>
    <mergeCell ref="BM295:BM297"/>
    <mergeCell ref="A298:A300"/>
    <mergeCell ref="B298:B300"/>
    <mergeCell ref="C298:C300"/>
    <mergeCell ref="D298:D300"/>
    <mergeCell ref="E298:E300"/>
    <mergeCell ref="F298:F300"/>
    <mergeCell ref="BD295:BD297"/>
    <mergeCell ref="BE295:BE297"/>
    <mergeCell ref="BF295:BF297"/>
    <mergeCell ref="BG295:BG297"/>
    <mergeCell ref="BH295:BH297"/>
    <mergeCell ref="BI295:BI297"/>
    <mergeCell ref="AW295:AW297"/>
    <mergeCell ref="AY295:AY297"/>
    <mergeCell ref="AZ295:AZ297"/>
    <mergeCell ref="BA295:BA297"/>
    <mergeCell ref="BB295:BB297"/>
    <mergeCell ref="BC295:BC297"/>
    <mergeCell ref="AQ295:AQ297"/>
    <mergeCell ref="AR295:AR297"/>
    <mergeCell ref="AS295:AS297"/>
    <mergeCell ref="AT295:AT297"/>
    <mergeCell ref="AU295:AU297"/>
    <mergeCell ref="AV295:AV297"/>
    <mergeCell ref="AK295:AK297"/>
    <mergeCell ref="AL295:AL297"/>
    <mergeCell ref="AM295:AM297"/>
    <mergeCell ref="AN295:AN297"/>
    <mergeCell ref="AO295:AO297"/>
    <mergeCell ref="AP295:AP297"/>
    <mergeCell ref="AE295:AE297"/>
    <mergeCell ref="AF295:AF297"/>
    <mergeCell ref="AG295:AG297"/>
    <mergeCell ref="AH295:AH297"/>
    <mergeCell ref="AI295:AI297"/>
    <mergeCell ref="AJ295:AJ297"/>
    <mergeCell ref="Y295:Y297"/>
    <mergeCell ref="Z295:Z297"/>
    <mergeCell ref="AA295:AA297"/>
    <mergeCell ref="AB295:AB297"/>
    <mergeCell ref="AC295:AC297"/>
    <mergeCell ref="AD295:AD297"/>
    <mergeCell ref="S295:S297"/>
    <mergeCell ref="T295:T297"/>
    <mergeCell ref="U295:U297"/>
    <mergeCell ref="V295:V297"/>
    <mergeCell ref="W295:W297"/>
    <mergeCell ref="X295:X297"/>
    <mergeCell ref="M295:M297"/>
    <mergeCell ref="N295:N297"/>
    <mergeCell ref="O295:O297"/>
    <mergeCell ref="P295:P297"/>
    <mergeCell ref="Q295:Q297"/>
    <mergeCell ref="R295:R297"/>
    <mergeCell ref="G295:G297"/>
    <mergeCell ref="H295:H297"/>
    <mergeCell ref="I295:I297"/>
    <mergeCell ref="J295:J297"/>
    <mergeCell ref="K295:K297"/>
    <mergeCell ref="L295:L297"/>
    <mergeCell ref="BJ292:BJ294"/>
    <mergeCell ref="BK292:BK294"/>
    <mergeCell ref="BL292:BL294"/>
    <mergeCell ref="BM292:BM294"/>
    <mergeCell ref="A295:A297"/>
    <mergeCell ref="B295:B297"/>
    <mergeCell ref="C295:C297"/>
    <mergeCell ref="D295:D297"/>
    <mergeCell ref="E295:E297"/>
    <mergeCell ref="F295:F297"/>
    <mergeCell ref="BD292:BD294"/>
    <mergeCell ref="BE292:BE294"/>
    <mergeCell ref="BF292:BF294"/>
    <mergeCell ref="BG292:BG294"/>
    <mergeCell ref="BH292:BH294"/>
    <mergeCell ref="BI292:BI294"/>
    <mergeCell ref="AW292:AW294"/>
    <mergeCell ref="AY292:AY294"/>
    <mergeCell ref="AZ292:AZ294"/>
    <mergeCell ref="BA292:BA294"/>
    <mergeCell ref="BB292:BB294"/>
    <mergeCell ref="BC292:BC294"/>
    <mergeCell ref="AQ292:AQ294"/>
    <mergeCell ref="AR292:AR294"/>
    <mergeCell ref="AS292:AS294"/>
    <mergeCell ref="AT292:AT294"/>
    <mergeCell ref="AU292:AU294"/>
    <mergeCell ref="AV292:AV294"/>
    <mergeCell ref="AK292:AK294"/>
    <mergeCell ref="AL292:AL294"/>
    <mergeCell ref="AM292:AM294"/>
    <mergeCell ref="AN292:AN294"/>
    <mergeCell ref="AO292:AO294"/>
    <mergeCell ref="AP292:AP294"/>
    <mergeCell ref="AE292:AE294"/>
    <mergeCell ref="AF292:AF294"/>
    <mergeCell ref="AG292:AG294"/>
    <mergeCell ref="AH292:AH294"/>
    <mergeCell ref="AI292:AI294"/>
    <mergeCell ref="AJ292:AJ294"/>
    <mergeCell ref="Y292:Y294"/>
    <mergeCell ref="Z292:Z294"/>
    <mergeCell ref="AA292:AA294"/>
    <mergeCell ref="AB292:AB294"/>
    <mergeCell ref="AC292:AC294"/>
    <mergeCell ref="AD292:AD294"/>
    <mergeCell ref="S292:S294"/>
    <mergeCell ref="T292:T294"/>
    <mergeCell ref="U292:U294"/>
    <mergeCell ref="V292:V294"/>
    <mergeCell ref="W292:W294"/>
    <mergeCell ref="X292:X294"/>
    <mergeCell ref="M292:M294"/>
    <mergeCell ref="N292:N294"/>
    <mergeCell ref="O292:O294"/>
    <mergeCell ref="P292:P294"/>
    <mergeCell ref="Q292:Q294"/>
    <mergeCell ref="R292:R294"/>
    <mergeCell ref="G292:G294"/>
    <mergeCell ref="H292:H294"/>
    <mergeCell ref="I292:I294"/>
    <mergeCell ref="J292:J294"/>
    <mergeCell ref="K292:K294"/>
    <mergeCell ref="L292:L294"/>
    <mergeCell ref="BJ288:BJ290"/>
    <mergeCell ref="BK288:BK290"/>
    <mergeCell ref="BL288:BL290"/>
    <mergeCell ref="BM288:BM290"/>
    <mergeCell ref="A292:A294"/>
    <mergeCell ref="B292:B294"/>
    <mergeCell ref="C292:C294"/>
    <mergeCell ref="D292:D294"/>
    <mergeCell ref="E292:E294"/>
    <mergeCell ref="F292:F294"/>
    <mergeCell ref="BD288:BD290"/>
    <mergeCell ref="BE288:BE290"/>
    <mergeCell ref="BF288:BF290"/>
    <mergeCell ref="BG288:BG290"/>
    <mergeCell ref="BH288:BH290"/>
    <mergeCell ref="BI288:BI290"/>
    <mergeCell ref="AW288:AW290"/>
    <mergeCell ref="AY288:AY290"/>
    <mergeCell ref="AZ288:AZ290"/>
    <mergeCell ref="BA288:BA290"/>
    <mergeCell ref="BB288:BB290"/>
    <mergeCell ref="BC288:BC290"/>
    <mergeCell ref="AQ288:AQ290"/>
    <mergeCell ref="AR288:AR290"/>
    <mergeCell ref="AS288:AS290"/>
    <mergeCell ref="AT288:AT290"/>
    <mergeCell ref="AU288:AU290"/>
    <mergeCell ref="AV288:AV290"/>
    <mergeCell ref="AK288:AK290"/>
    <mergeCell ref="AL288:AL290"/>
    <mergeCell ref="AM288:AM290"/>
    <mergeCell ref="AN288:AN290"/>
    <mergeCell ref="AO288:AO290"/>
    <mergeCell ref="AP288:AP290"/>
    <mergeCell ref="AE288:AE290"/>
    <mergeCell ref="AF288:AF290"/>
    <mergeCell ref="AG288:AG290"/>
    <mergeCell ref="AH288:AH290"/>
    <mergeCell ref="AI288:AI290"/>
    <mergeCell ref="AJ288:AJ290"/>
    <mergeCell ref="Y288:Y290"/>
    <mergeCell ref="Z288:Z290"/>
    <mergeCell ref="AA288:AA290"/>
    <mergeCell ref="AB288:AB290"/>
    <mergeCell ref="AC288:AC290"/>
    <mergeCell ref="AD288:AD290"/>
    <mergeCell ref="S288:S290"/>
    <mergeCell ref="T288:T290"/>
    <mergeCell ref="U288:U290"/>
    <mergeCell ref="V288:V290"/>
    <mergeCell ref="W288:W290"/>
    <mergeCell ref="X288:X290"/>
    <mergeCell ref="M288:M290"/>
    <mergeCell ref="N288:N290"/>
    <mergeCell ref="O288:O290"/>
    <mergeCell ref="P288:P290"/>
    <mergeCell ref="Q288:Q290"/>
    <mergeCell ref="R288:R290"/>
    <mergeCell ref="G288:G290"/>
    <mergeCell ref="H288:H290"/>
    <mergeCell ref="I288:I290"/>
    <mergeCell ref="J288:J290"/>
    <mergeCell ref="K288:K290"/>
    <mergeCell ref="L288:L290"/>
    <mergeCell ref="BJ285:BJ287"/>
    <mergeCell ref="BK285:BK287"/>
    <mergeCell ref="BL285:BL287"/>
    <mergeCell ref="BM285:BM287"/>
    <mergeCell ref="A288:A290"/>
    <mergeCell ref="B288:B290"/>
    <mergeCell ref="C288:C290"/>
    <mergeCell ref="D288:D290"/>
    <mergeCell ref="E288:E290"/>
    <mergeCell ref="F288:F290"/>
    <mergeCell ref="BD285:BD287"/>
    <mergeCell ref="BE285:BE287"/>
    <mergeCell ref="BF285:BF287"/>
    <mergeCell ref="BG285:BG287"/>
    <mergeCell ref="BH285:BH287"/>
    <mergeCell ref="BI285:BI287"/>
    <mergeCell ref="AW285:AW287"/>
    <mergeCell ref="AY285:AY287"/>
    <mergeCell ref="AZ285:AZ287"/>
    <mergeCell ref="BA285:BA287"/>
    <mergeCell ref="BB285:BB287"/>
    <mergeCell ref="BC285:BC287"/>
    <mergeCell ref="AQ285:AQ287"/>
    <mergeCell ref="AR285:AR287"/>
    <mergeCell ref="AS285:AS287"/>
    <mergeCell ref="AT285:AT287"/>
    <mergeCell ref="AU285:AU287"/>
    <mergeCell ref="AV285:AV287"/>
    <mergeCell ref="AK285:AK287"/>
    <mergeCell ref="AL285:AL287"/>
    <mergeCell ref="AM285:AM287"/>
    <mergeCell ref="AN285:AN287"/>
    <mergeCell ref="AO285:AO287"/>
    <mergeCell ref="AP285:AP287"/>
    <mergeCell ref="AE285:AE287"/>
    <mergeCell ref="AF285:AF287"/>
    <mergeCell ref="AG285:AG287"/>
    <mergeCell ref="AH285:AH287"/>
    <mergeCell ref="AI285:AI287"/>
    <mergeCell ref="AJ285:AJ287"/>
    <mergeCell ref="Y285:Y287"/>
    <mergeCell ref="Z285:Z287"/>
    <mergeCell ref="AA285:AA287"/>
    <mergeCell ref="AB285:AB287"/>
    <mergeCell ref="AC285:AC287"/>
    <mergeCell ref="AD285:AD287"/>
    <mergeCell ref="S285:S287"/>
    <mergeCell ref="T285:T287"/>
    <mergeCell ref="U285:U287"/>
    <mergeCell ref="V285:V287"/>
    <mergeCell ref="W285:W287"/>
    <mergeCell ref="X285:X287"/>
    <mergeCell ref="M285:M287"/>
    <mergeCell ref="N285:N287"/>
    <mergeCell ref="O285:O287"/>
    <mergeCell ref="P285:P287"/>
    <mergeCell ref="Q285:Q287"/>
    <mergeCell ref="R285:R287"/>
    <mergeCell ref="G285:G287"/>
    <mergeCell ref="H285:H287"/>
    <mergeCell ref="I285:I287"/>
    <mergeCell ref="J285:J287"/>
    <mergeCell ref="K285:K287"/>
    <mergeCell ref="L285:L287"/>
    <mergeCell ref="BJ281:BJ284"/>
    <mergeCell ref="BK281:BK284"/>
    <mergeCell ref="BL281:BL284"/>
    <mergeCell ref="BM281:BM284"/>
    <mergeCell ref="A285:A287"/>
    <mergeCell ref="B285:B287"/>
    <mergeCell ref="C285:C287"/>
    <mergeCell ref="D285:D287"/>
    <mergeCell ref="E285:E287"/>
    <mergeCell ref="F285:F287"/>
    <mergeCell ref="BD281:BD284"/>
    <mergeCell ref="BE281:BE284"/>
    <mergeCell ref="BF281:BF284"/>
    <mergeCell ref="BG281:BG284"/>
    <mergeCell ref="BH281:BH284"/>
    <mergeCell ref="BI281:BI284"/>
    <mergeCell ref="AW281:AW284"/>
    <mergeCell ref="AY281:AY284"/>
    <mergeCell ref="AZ281:AZ284"/>
    <mergeCell ref="BA281:BA284"/>
    <mergeCell ref="BB281:BB284"/>
    <mergeCell ref="BC281:BC284"/>
    <mergeCell ref="AQ281:AQ284"/>
    <mergeCell ref="AR281:AR284"/>
    <mergeCell ref="AS281:AS284"/>
    <mergeCell ref="AT281:AT284"/>
    <mergeCell ref="AU281:AU284"/>
    <mergeCell ref="AV281:AV284"/>
    <mergeCell ref="AK281:AK284"/>
    <mergeCell ref="AL281:AL284"/>
    <mergeCell ref="AM281:AM284"/>
    <mergeCell ref="AN281:AN284"/>
    <mergeCell ref="AO281:AO284"/>
    <mergeCell ref="AP281:AP284"/>
    <mergeCell ref="AE281:AE284"/>
    <mergeCell ref="AF281:AF284"/>
    <mergeCell ref="AG281:AG284"/>
    <mergeCell ref="AH281:AH284"/>
    <mergeCell ref="AI281:AI284"/>
    <mergeCell ref="AJ281:AJ284"/>
    <mergeCell ref="Y281:Y284"/>
    <mergeCell ref="Z281:Z284"/>
    <mergeCell ref="AA281:AA284"/>
    <mergeCell ref="AB281:AB284"/>
    <mergeCell ref="AC281:AC284"/>
    <mergeCell ref="AD281:AD284"/>
    <mergeCell ref="S281:S284"/>
    <mergeCell ref="T281:T284"/>
    <mergeCell ref="U281:U284"/>
    <mergeCell ref="V281:V284"/>
    <mergeCell ref="W281:W284"/>
    <mergeCell ref="X281:X284"/>
    <mergeCell ref="M281:M284"/>
    <mergeCell ref="N281:N284"/>
    <mergeCell ref="O281:O284"/>
    <mergeCell ref="P281:P284"/>
    <mergeCell ref="Q281:Q284"/>
    <mergeCell ref="R281:R284"/>
    <mergeCell ref="G281:G284"/>
    <mergeCell ref="H281:H284"/>
    <mergeCell ref="I281:I284"/>
    <mergeCell ref="J281:J284"/>
    <mergeCell ref="K281:K284"/>
    <mergeCell ref="L281:L284"/>
    <mergeCell ref="BJ278:BJ280"/>
    <mergeCell ref="BK278:BK280"/>
    <mergeCell ref="BL278:BL280"/>
    <mergeCell ref="BM278:BM280"/>
    <mergeCell ref="A281:A284"/>
    <mergeCell ref="B281:B284"/>
    <mergeCell ref="C281:C284"/>
    <mergeCell ref="D281:D284"/>
    <mergeCell ref="E281:E284"/>
    <mergeCell ref="F281:F284"/>
    <mergeCell ref="BD278:BD280"/>
    <mergeCell ref="BE278:BE280"/>
    <mergeCell ref="BF278:BF280"/>
    <mergeCell ref="BG278:BG280"/>
    <mergeCell ref="BH278:BH280"/>
    <mergeCell ref="BI278:BI280"/>
    <mergeCell ref="AW278:AW280"/>
    <mergeCell ref="AY278:AY280"/>
    <mergeCell ref="AZ278:AZ280"/>
    <mergeCell ref="BA278:BA280"/>
    <mergeCell ref="BB278:BB280"/>
    <mergeCell ref="BC278:BC280"/>
    <mergeCell ref="AQ278:AQ280"/>
    <mergeCell ref="AR278:AR280"/>
    <mergeCell ref="AS278:AS280"/>
    <mergeCell ref="AT278:AT280"/>
    <mergeCell ref="AU278:AU280"/>
    <mergeCell ref="AV278:AV280"/>
    <mergeCell ref="AK278:AK280"/>
    <mergeCell ref="AL278:AL280"/>
    <mergeCell ref="AM278:AM280"/>
    <mergeCell ref="AN278:AN280"/>
    <mergeCell ref="AO278:AO280"/>
    <mergeCell ref="AP278:AP280"/>
    <mergeCell ref="AE278:AE280"/>
    <mergeCell ref="AF278:AF280"/>
    <mergeCell ref="AG278:AG280"/>
    <mergeCell ref="AH278:AH280"/>
    <mergeCell ref="AI278:AI280"/>
    <mergeCell ref="AJ278:AJ280"/>
    <mergeCell ref="Y278:Y280"/>
    <mergeCell ref="Z278:Z280"/>
    <mergeCell ref="AA278:AA280"/>
    <mergeCell ref="AB278:AB280"/>
    <mergeCell ref="AC278:AC280"/>
    <mergeCell ref="AD278:AD280"/>
    <mergeCell ref="S278:S280"/>
    <mergeCell ref="T278:T280"/>
    <mergeCell ref="U278:U280"/>
    <mergeCell ref="V278:V280"/>
    <mergeCell ref="W278:W280"/>
    <mergeCell ref="X278:X280"/>
    <mergeCell ref="M278:M280"/>
    <mergeCell ref="N278:N280"/>
    <mergeCell ref="O278:O280"/>
    <mergeCell ref="P278:P280"/>
    <mergeCell ref="Q278:Q280"/>
    <mergeCell ref="R278:R280"/>
    <mergeCell ref="G278:G280"/>
    <mergeCell ref="H278:H280"/>
    <mergeCell ref="I278:I280"/>
    <mergeCell ref="J278:J280"/>
    <mergeCell ref="K278:K280"/>
    <mergeCell ref="L278:L280"/>
    <mergeCell ref="BJ275:BJ277"/>
    <mergeCell ref="BK275:BK277"/>
    <mergeCell ref="BL275:BL277"/>
    <mergeCell ref="BM275:BM277"/>
    <mergeCell ref="A278:A280"/>
    <mergeCell ref="B278:B280"/>
    <mergeCell ref="C278:C280"/>
    <mergeCell ref="D278:D280"/>
    <mergeCell ref="E278:E280"/>
    <mergeCell ref="F278:F280"/>
    <mergeCell ref="BD275:BD277"/>
    <mergeCell ref="BE275:BE277"/>
    <mergeCell ref="BF275:BF277"/>
    <mergeCell ref="BG275:BG277"/>
    <mergeCell ref="BH275:BH277"/>
    <mergeCell ref="BI275:BI277"/>
    <mergeCell ref="AW275:AW277"/>
    <mergeCell ref="AY275:AY277"/>
    <mergeCell ref="AZ275:AZ277"/>
    <mergeCell ref="BA275:BA277"/>
    <mergeCell ref="BB275:BB277"/>
    <mergeCell ref="BC275:BC277"/>
    <mergeCell ref="AQ275:AQ277"/>
    <mergeCell ref="AR275:AR277"/>
    <mergeCell ref="AS275:AS277"/>
    <mergeCell ref="AT275:AT277"/>
    <mergeCell ref="AU275:AU277"/>
    <mergeCell ref="AV275:AV277"/>
    <mergeCell ref="AK275:AK277"/>
    <mergeCell ref="AL275:AL277"/>
    <mergeCell ref="AM275:AM277"/>
    <mergeCell ref="AN275:AN277"/>
    <mergeCell ref="AO275:AO277"/>
    <mergeCell ref="AP275:AP277"/>
    <mergeCell ref="AE275:AE277"/>
    <mergeCell ref="AF275:AF277"/>
    <mergeCell ref="AG275:AG277"/>
    <mergeCell ref="AH275:AH277"/>
    <mergeCell ref="AI275:AI277"/>
    <mergeCell ref="AJ275:AJ277"/>
    <mergeCell ref="Y275:Y277"/>
    <mergeCell ref="Z275:Z277"/>
    <mergeCell ref="AA275:AA277"/>
    <mergeCell ref="AB275:AB277"/>
    <mergeCell ref="AC275:AC277"/>
    <mergeCell ref="AD275:AD277"/>
    <mergeCell ref="S275:S277"/>
    <mergeCell ref="T275:T277"/>
    <mergeCell ref="U275:U277"/>
    <mergeCell ref="V275:V277"/>
    <mergeCell ref="W275:W277"/>
    <mergeCell ref="X275:X277"/>
    <mergeCell ref="M275:M277"/>
    <mergeCell ref="N275:N277"/>
    <mergeCell ref="O275:O277"/>
    <mergeCell ref="P275:P277"/>
    <mergeCell ref="Q275:Q277"/>
    <mergeCell ref="R275:R277"/>
    <mergeCell ref="G275:G277"/>
    <mergeCell ref="H275:H277"/>
    <mergeCell ref="I275:I277"/>
    <mergeCell ref="J275:J277"/>
    <mergeCell ref="K275:K277"/>
    <mergeCell ref="L275:L277"/>
    <mergeCell ref="BJ272:BJ274"/>
    <mergeCell ref="BK272:BK274"/>
    <mergeCell ref="BL272:BL274"/>
    <mergeCell ref="BM272:BM274"/>
    <mergeCell ref="A275:A277"/>
    <mergeCell ref="B275:B277"/>
    <mergeCell ref="C275:C277"/>
    <mergeCell ref="D275:D277"/>
    <mergeCell ref="E275:E277"/>
    <mergeCell ref="F275:F277"/>
    <mergeCell ref="BD272:BD274"/>
    <mergeCell ref="BE272:BE274"/>
    <mergeCell ref="BF272:BF274"/>
    <mergeCell ref="BG272:BG274"/>
    <mergeCell ref="BH272:BH274"/>
    <mergeCell ref="BI272:BI274"/>
    <mergeCell ref="AW272:AW274"/>
    <mergeCell ref="AY272:AY274"/>
    <mergeCell ref="AZ272:AZ274"/>
    <mergeCell ref="BA272:BA274"/>
    <mergeCell ref="BB272:BB274"/>
    <mergeCell ref="BC272:BC274"/>
    <mergeCell ref="AQ272:AQ274"/>
    <mergeCell ref="AR272:AR274"/>
    <mergeCell ref="AS272:AS274"/>
    <mergeCell ref="AT272:AT274"/>
    <mergeCell ref="AU272:AU274"/>
    <mergeCell ref="AV272:AV274"/>
    <mergeCell ref="AK272:AK274"/>
    <mergeCell ref="AL272:AL274"/>
    <mergeCell ref="AM272:AM274"/>
    <mergeCell ref="AN272:AN274"/>
    <mergeCell ref="AO272:AO274"/>
    <mergeCell ref="AP272:AP274"/>
    <mergeCell ref="AE272:AE274"/>
    <mergeCell ref="AF272:AF274"/>
    <mergeCell ref="AG272:AG274"/>
    <mergeCell ref="AH272:AH274"/>
    <mergeCell ref="AI272:AI274"/>
    <mergeCell ref="AJ272:AJ274"/>
    <mergeCell ref="Y272:Y274"/>
    <mergeCell ref="Z272:Z274"/>
    <mergeCell ref="AA272:AA274"/>
    <mergeCell ref="AB272:AB274"/>
    <mergeCell ref="AC272:AC274"/>
    <mergeCell ref="AD272:AD274"/>
    <mergeCell ref="S272:S274"/>
    <mergeCell ref="T272:T274"/>
    <mergeCell ref="U272:U274"/>
    <mergeCell ref="V272:V274"/>
    <mergeCell ref="W272:W274"/>
    <mergeCell ref="X272:X274"/>
    <mergeCell ref="M272:M274"/>
    <mergeCell ref="N272:N274"/>
    <mergeCell ref="O272:O274"/>
    <mergeCell ref="P272:P274"/>
    <mergeCell ref="Q272:Q274"/>
    <mergeCell ref="R272:R274"/>
    <mergeCell ref="G272:G274"/>
    <mergeCell ref="H272:H274"/>
    <mergeCell ref="I272:I274"/>
    <mergeCell ref="J272:J274"/>
    <mergeCell ref="K272:K274"/>
    <mergeCell ref="L272:L274"/>
    <mergeCell ref="BJ270:BJ271"/>
    <mergeCell ref="BK270:BK271"/>
    <mergeCell ref="BL270:BL271"/>
    <mergeCell ref="BM270:BM271"/>
    <mergeCell ref="A272:A274"/>
    <mergeCell ref="B272:B274"/>
    <mergeCell ref="C272:C274"/>
    <mergeCell ref="D272:D274"/>
    <mergeCell ref="E272:E274"/>
    <mergeCell ref="F272:F274"/>
    <mergeCell ref="BD270:BD271"/>
    <mergeCell ref="BE270:BE271"/>
    <mergeCell ref="BF270:BF271"/>
    <mergeCell ref="BG270:BG271"/>
    <mergeCell ref="BH270:BH271"/>
    <mergeCell ref="BI270:BI271"/>
    <mergeCell ref="AW270:AW271"/>
    <mergeCell ref="AY270:AY271"/>
    <mergeCell ref="AZ270:AZ271"/>
    <mergeCell ref="BA270:BA271"/>
    <mergeCell ref="BB270:BB271"/>
    <mergeCell ref="BC270:BC271"/>
    <mergeCell ref="AQ270:AQ271"/>
    <mergeCell ref="AR270:AR271"/>
    <mergeCell ref="AS270:AS271"/>
    <mergeCell ref="AT270:AT271"/>
    <mergeCell ref="AU270:AU271"/>
    <mergeCell ref="AV270:AV271"/>
    <mergeCell ref="AK270:AK271"/>
    <mergeCell ref="AL270:AL271"/>
    <mergeCell ref="AM270:AM271"/>
    <mergeCell ref="AN270:AN271"/>
    <mergeCell ref="AO270:AO271"/>
    <mergeCell ref="AP270:AP271"/>
    <mergeCell ref="AE270:AE271"/>
    <mergeCell ref="AF270:AF271"/>
    <mergeCell ref="AG270:AG271"/>
    <mergeCell ref="AH270:AH271"/>
    <mergeCell ref="AI270:AI271"/>
    <mergeCell ref="AJ270:AJ271"/>
    <mergeCell ref="Y270:Y271"/>
    <mergeCell ref="Z270:Z271"/>
    <mergeCell ref="AA270:AA271"/>
    <mergeCell ref="AB270:AB271"/>
    <mergeCell ref="AC270:AC271"/>
    <mergeCell ref="AD270:AD271"/>
    <mergeCell ref="S270:S271"/>
    <mergeCell ref="T270:T271"/>
    <mergeCell ref="U270:U271"/>
    <mergeCell ref="V270:V271"/>
    <mergeCell ref="W270:W271"/>
    <mergeCell ref="X270:X271"/>
    <mergeCell ref="M270:M271"/>
    <mergeCell ref="N270:N271"/>
    <mergeCell ref="O270:O271"/>
    <mergeCell ref="P270:P271"/>
    <mergeCell ref="Q270:Q271"/>
    <mergeCell ref="R270:R271"/>
    <mergeCell ref="G270:G271"/>
    <mergeCell ref="H270:H271"/>
    <mergeCell ref="I270:I271"/>
    <mergeCell ref="J270:J271"/>
    <mergeCell ref="K270:K271"/>
    <mergeCell ref="L270:L271"/>
    <mergeCell ref="BJ267:BJ269"/>
    <mergeCell ref="BK267:BK269"/>
    <mergeCell ref="BL267:BL269"/>
    <mergeCell ref="BM267:BM269"/>
    <mergeCell ref="A270:A271"/>
    <mergeCell ref="B270:B271"/>
    <mergeCell ref="C270:C271"/>
    <mergeCell ref="D270:D271"/>
    <mergeCell ref="E270:E271"/>
    <mergeCell ref="F270:F271"/>
    <mergeCell ref="BD267:BD269"/>
    <mergeCell ref="BE267:BE269"/>
    <mergeCell ref="BF267:BF269"/>
    <mergeCell ref="BG267:BG269"/>
    <mergeCell ref="BH267:BH269"/>
    <mergeCell ref="BI267:BI269"/>
    <mergeCell ref="AW267:AW269"/>
    <mergeCell ref="AY267:AY269"/>
    <mergeCell ref="AZ267:AZ269"/>
    <mergeCell ref="BA267:BA269"/>
    <mergeCell ref="BB267:BB269"/>
    <mergeCell ref="BC267:BC269"/>
    <mergeCell ref="AQ267:AQ269"/>
    <mergeCell ref="AR267:AR269"/>
    <mergeCell ref="AS267:AS269"/>
    <mergeCell ref="AT267:AT269"/>
    <mergeCell ref="AU267:AU269"/>
    <mergeCell ref="AV267:AV269"/>
    <mergeCell ref="AK267:AK269"/>
    <mergeCell ref="AL267:AL269"/>
    <mergeCell ref="AM267:AM269"/>
    <mergeCell ref="AN267:AN269"/>
    <mergeCell ref="AO267:AO269"/>
    <mergeCell ref="AP267:AP269"/>
    <mergeCell ref="AE267:AE269"/>
    <mergeCell ref="AF267:AF269"/>
    <mergeCell ref="AG267:AG269"/>
    <mergeCell ref="AH267:AH269"/>
    <mergeCell ref="AI267:AI269"/>
    <mergeCell ref="AJ267:AJ269"/>
    <mergeCell ref="Y267:Y269"/>
    <mergeCell ref="Z267:Z269"/>
    <mergeCell ref="AA267:AA269"/>
    <mergeCell ref="AB267:AB269"/>
    <mergeCell ref="AC267:AC269"/>
    <mergeCell ref="AD267:AD269"/>
    <mergeCell ref="S267:S269"/>
    <mergeCell ref="T267:T269"/>
    <mergeCell ref="U267:U269"/>
    <mergeCell ref="V267:V269"/>
    <mergeCell ref="W267:W269"/>
    <mergeCell ref="X267:X269"/>
    <mergeCell ref="M267:M269"/>
    <mergeCell ref="N267:N269"/>
    <mergeCell ref="O267:O269"/>
    <mergeCell ref="P267:P269"/>
    <mergeCell ref="Q267:Q269"/>
    <mergeCell ref="R267:R269"/>
    <mergeCell ref="G267:G269"/>
    <mergeCell ref="H267:H269"/>
    <mergeCell ref="I267:I269"/>
    <mergeCell ref="J267:J269"/>
    <mergeCell ref="K267:K269"/>
    <mergeCell ref="L267:L269"/>
    <mergeCell ref="BJ264:BJ266"/>
    <mergeCell ref="BK264:BK266"/>
    <mergeCell ref="BL264:BL266"/>
    <mergeCell ref="BM264:BM266"/>
    <mergeCell ref="A267:A269"/>
    <mergeCell ref="B267:B269"/>
    <mergeCell ref="C267:C269"/>
    <mergeCell ref="D267:D269"/>
    <mergeCell ref="E267:E269"/>
    <mergeCell ref="F267:F269"/>
    <mergeCell ref="BD264:BD266"/>
    <mergeCell ref="BE264:BE266"/>
    <mergeCell ref="BF264:BF266"/>
    <mergeCell ref="BG264:BG266"/>
    <mergeCell ref="BH264:BH266"/>
    <mergeCell ref="BI264:BI266"/>
    <mergeCell ref="AW264:AW266"/>
    <mergeCell ref="AY264:AY266"/>
    <mergeCell ref="AZ264:AZ266"/>
    <mergeCell ref="BA264:BA266"/>
    <mergeCell ref="BB264:BB266"/>
    <mergeCell ref="BC264:BC266"/>
    <mergeCell ref="AQ264:AQ266"/>
    <mergeCell ref="AR264:AR266"/>
    <mergeCell ref="AS264:AS266"/>
    <mergeCell ref="AT264:AT266"/>
    <mergeCell ref="AU264:AU266"/>
    <mergeCell ref="AV264:AV266"/>
    <mergeCell ref="AK264:AK266"/>
    <mergeCell ref="AL264:AL266"/>
    <mergeCell ref="AM264:AM266"/>
    <mergeCell ref="AN264:AN266"/>
    <mergeCell ref="AO264:AO266"/>
    <mergeCell ref="AP264:AP266"/>
    <mergeCell ref="AE264:AE266"/>
    <mergeCell ref="AF264:AF266"/>
    <mergeCell ref="AG264:AG266"/>
    <mergeCell ref="AH264:AH266"/>
    <mergeCell ref="AI264:AI266"/>
    <mergeCell ref="AJ264:AJ266"/>
    <mergeCell ref="Y264:Y266"/>
    <mergeCell ref="Z264:Z266"/>
    <mergeCell ref="AA264:AA266"/>
    <mergeCell ref="AB264:AB266"/>
    <mergeCell ref="AC264:AC266"/>
    <mergeCell ref="AD264:AD266"/>
    <mergeCell ref="S264:S266"/>
    <mergeCell ref="T264:T266"/>
    <mergeCell ref="U264:U266"/>
    <mergeCell ref="V264:V266"/>
    <mergeCell ref="W264:W266"/>
    <mergeCell ref="X264:X266"/>
    <mergeCell ref="M264:M266"/>
    <mergeCell ref="N264:N266"/>
    <mergeCell ref="O264:O266"/>
    <mergeCell ref="P264:P266"/>
    <mergeCell ref="Q264:Q266"/>
    <mergeCell ref="R264:R266"/>
    <mergeCell ref="G264:G266"/>
    <mergeCell ref="H264:H266"/>
    <mergeCell ref="I264:I266"/>
    <mergeCell ref="J264:J266"/>
    <mergeCell ref="K264:K266"/>
    <mergeCell ref="L264:L266"/>
    <mergeCell ref="BJ261:BJ263"/>
    <mergeCell ref="BK261:BK263"/>
    <mergeCell ref="BL261:BL263"/>
    <mergeCell ref="BM261:BM263"/>
    <mergeCell ref="A264:A266"/>
    <mergeCell ref="B264:B266"/>
    <mergeCell ref="C264:C266"/>
    <mergeCell ref="D264:D266"/>
    <mergeCell ref="E264:E266"/>
    <mergeCell ref="F264:F266"/>
    <mergeCell ref="BD261:BD263"/>
    <mergeCell ref="BE261:BE263"/>
    <mergeCell ref="BF261:BF263"/>
    <mergeCell ref="BG261:BG263"/>
    <mergeCell ref="BH261:BH263"/>
    <mergeCell ref="BI261:BI263"/>
    <mergeCell ref="AW261:AW263"/>
    <mergeCell ref="AY261:AY263"/>
    <mergeCell ref="AZ261:AZ263"/>
    <mergeCell ref="BA261:BA263"/>
    <mergeCell ref="BB261:BB263"/>
    <mergeCell ref="BC261:BC263"/>
    <mergeCell ref="AQ261:AQ263"/>
    <mergeCell ref="AR261:AR263"/>
    <mergeCell ref="AS261:AS263"/>
    <mergeCell ref="AT261:AT263"/>
    <mergeCell ref="AU261:AU263"/>
    <mergeCell ref="AV261:AV263"/>
    <mergeCell ref="AK261:AK263"/>
    <mergeCell ref="AL261:AL263"/>
    <mergeCell ref="AM261:AM263"/>
    <mergeCell ref="AN261:AN263"/>
    <mergeCell ref="AO261:AO263"/>
    <mergeCell ref="AP261:AP263"/>
    <mergeCell ref="AE261:AE263"/>
    <mergeCell ref="AF261:AF263"/>
    <mergeCell ref="AG261:AG263"/>
    <mergeCell ref="AH261:AH263"/>
    <mergeCell ref="AI261:AI263"/>
    <mergeCell ref="AJ261:AJ263"/>
    <mergeCell ref="Y261:Y263"/>
    <mergeCell ref="Z261:Z263"/>
    <mergeCell ref="AA261:AA263"/>
    <mergeCell ref="AB261:AB263"/>
    <mergeCell ref="AC261:AC263"/>
    <mergeCell ref="AD261:AD263"/>
    <mergeCell ref="S261:S263"/>
    <mergeCell ref="T261:T263"/>
    <mergeCell ref="U261:U263"/>
    <mergeCell ref="V261:V263"/>
    <mergeCell ref="W261:W263"/>
    <mergeCell ref="X261:X263"/>
    <mergeCell ref="M261:M263"/>
    <mergeCell ref="N261:N263"/>
    <mergeCell ref="O261:O263"/>
    <mergeCell ref="P261:P263"/>
    <mergeCell ref="Q261:Q263"/>
    <mergeCell ref="R261:R263"/>
    <mergeCell ref="G261:G263"/>
    <mergeCell ref="H261:H263"/>
    <mergeCell ref="I261:I263"/>
    <mergeCell ref="J261:J263"/>
    <mergeCell ref="K261:K263"/>
    <mergeCell ref="L261:L263"/>
    <mergeCell ref="BJ256:BJ260"/>
    <mergeCell ref="BK256:BK260"/>
    <mergeCell ref="BL256:BL260"/>
    <mergeCell ref="BM256:BM260"/>
    <mergeCell ref="A261:A263"/>
    <mergeCell ref="B261:B263"/>
    <mergeCell ref="C261:C263"/>
    <mergeCell ref="D261:D263"/>
    <mergeCell ref="E261:E263"/>
    <mergeCell ref="F261:F263"/>
    <mergeCell ref="BD256:BD260"/>
    <mergeCell ref="BE256:BE260"/>
    <mergeCell ref="BF256:BF260"/>
    <mergeCell ref="BG256:BG260"/>
    <mergeCell ref="BH256:BH260"/>
    <mergeCell ref="BI256:BI260"/>
    <mergeCell ref="AW256:AW260"/>
    <mergeCell ref="AY256:AY260"/>
    <mergeCell ref="AZ256:AZ260"/>
    <mergeCell ref="BA256:BA260"/>
    <mergeCell ref="BB256:BB260"/>
    <mergeCell ref="BC256:BC260"/>
    <mergeCell ref="AQ256:AQ260"/>
    <mergeCell ref="AR256:AR260"/>
    <mergeCell ref="AS256:AS260"/>
    <mergeCell ref="AT256:AT260"/>
    <mergeCell ref="AU256:AU260"/>
    <mergeCell ref="AV256:AV260"/>
    <mergeCell ref="AK256:AK260"/>
    <mergeCell ref="AL256:AL260"/>
    <mergeCell ref="AM256:AM260"/>
    <mergeCell ref="AN256:AN260"/>
    <mergeCell ref="AO256:AO260"/>
    <mergeCell ref="AP256:AP260"/>
    <mergeCell ref="AE256:AE260"/>
    <mergeCell ref="AF256:AF260"/>
    <mergeCell ref="AG256:AG260"/>
    <mergeCell ref="AH256:AH260"/>
    <mergeCell ref="AI256:AI260"/>
    <mergeCell ref="AJ256:AJ260"/>
    <mergeCell ref="Y256:Y260"/>
    <mergeCell ref="Z256:Z260"/>
    <mergeCell ref="AA256:AA260"/>
    <mergeCell ref="AB256:AB260"/>
    <mergeCell ref="AC256:AC260"/>
    <mergeCell ref="AD256:AD260"/>
    <mergeCell ref="S256:S260"/>
    <mergeCell ref="T256:T260"/>
    <mergeCell ref="U256:U260"/>
    <mergeCell ref="V256:V260"/>
    <mergeCell ref="W256:W260"/>
    <mergeCell ref="X256:X260"/>
    <mergeCell ref="M256:M260"/>
    <mergeCell ref="N256:N260"/>
    <mergeCell ref="O256:O260"/>
    <mergeCell ref="P256:P260"/>
    <mergeCell ref="Q256:Q260"/>
    <mergeCell ref="R256:R260"/>
    <mergeCell ref="G256:G260"/>
    <mergeCell ref="H256:H260"/>
    <mergeCell ref="I256:I260"/>
    <mergeCell ref="J256:J260"/>
    <mergeCell ref="K256:K260"/>
    <mergeCell ref="L256:L260"/>
    <mergeCell ref="BJ252:BJ255"/>
    <mergeCell ref="BK252:BK255"/>
    <mergeCell ref="BL252:BL255"/>
    <mergeCell ref="BM252:BM255"/>
    <mergeCell ref="A256:A260"/>
    <mergeCell ref="B256:B260"/>
    <mergeCell ref="C256:C260"/>
    <mergeCell ref="D256:D260"/>
    <mergeCell ref="E256:E260"/>
    <mergeCell ref="F256:F260"/>
    <mergeCell ref="BD252:BD255"/>
    <mergeCell ref="BE252:BE255"/>
    <mergeCell ref="BF252:BF255"/>
    <mergeCell ref="BG252:BG255"/>
    <mergeCell ref="BH252:BH255"/>
    <mergeCell ref="BI252:BI255"/>
    <mergeCell ref="AW252:AW255"/>
    <mergeCell ref="AY252:AY255"/>
    <mergeCell ref="AZ252:AZ255"/>
    <mergeCell ref="BA252:BA255"/>
    <mergeCell ref="BB252:BB255"/>
    <mergeCell ref="BC252:BC255"/>
    <mergeCell ref="AP252:AP255"/>
    <mergeCell ref="AR252:AR255"/>
    <mergeCell ref="AS252:AS255"/>
    <mergeCell ref="AT252:AT255"/>
    <mergeCell ref="AU252:AU255"/>
    <mergeCell ref="AV252:AV255"/>
    <mergeCell ref="AJ252:AJ255"/>
    <mergeCell ref="AK252:AK255"/>
    <mergeCell ref="AL252:AL255"/>
    <mergeCell ref="AM252:AM255"/>
    <mergeCell ref="AN252:AN255"/>
    <mergeCell ref="AO252:AO255"/>
    <mergeCell ref="AD252:AD255"/>
    <mergeCell ref="AE252:AE255"/>
    <mergeCell ref="AF252:AF255"/>
    <mergeCell ref="AG252:AG255"/>
    <mergeCell ref="AH252:AH255"/>
    <mergeCell ref="AI252:AI255"/>
    <mergeCell ref="X252:X255"/>
    <mergeCell ref="Y252:Y255"/>
    <mergeCell ref="Z252:Z255"/>
    <mergeCell ref="AA252:AA255"/>
    <mergeCell ref="AB252:AB255"/>
    <mergeCell ref="AC252:AC255"/>
    <mergeCell ref="R252:R255"/>
    <mergeCell ref="S252:S255"/>
    <mergeCell ref="T252:T255"/>
    <mergeCell ref="U252:U255"/>
    <mergeCell ref="V252:V255"/>
    <mergeCell ref="W252:W255"/>
    <mergeCell ref="L252:L255"/>
    <mergeCell ref="M252:M255"/>
    <mergeCell ref="N252:N255"/>
    <mergeCell ref="O252:O255"/>
    <mergeCell ref="P252:P255"/>
    <mergeCell ref="Q252:Q255"/>
    <mergeCell ref="F252:F255"/>
    <mergeCell ref="G252:G255"/>
    <mergeCell ref="H252:H255"/>
    <mergeCell ref="I252:I255"/>
    <mergeCell ref="J252:J255"/>
    <mergeCell ref="K252:K255"/>
    <mergeCell ref="BI248:BI250"/>
    <mergeCell ref="BJ248:BJ250"/>
    <mergeCell ref="BK248:BK250"/>
    <mergeCell ref="BL248:BL250"/>
    <mergeCell ref="BM248:BM250"/>
    <mergeCell ref="A252:A255"/>
    <mergeCell ref="B252:B255"/>
    <mergeCell ref="C252:C255"/>
    <mergeCell ref="D252:D255"/>
    <mergeCell ref="E252:E255"/>
    <mergeCell ref="BC248:BC250"/>
    <mergeCell ref="BD248:BD250"/>
    <mergeCell ref="BE248:BE250"/>
    <mergeCell ref="BF248:BF250"/>
    <mergeCell ref="BG248:BG250"/>
    <mergeCell ref="BH248:BH250"/>
    <mergeCell ref="AV248:AV250"/>
    <mergeCell ref="AW248:AW250"/>
    <mergeCell ref="AY248:AY250"/>
    <mergeCell ref="AZ248:AZ250"/>
    <mergeCell ref="BA248:BA250"/>
    <mergeCell ref="BB248:BB250"/>
    <mergeCell ref="AP248:AP250"/>
    <mergeCell ref="AQ248:AQ250"/>
    <mergeCell ref="AR248:AR250"/>
    <mergeCell ref="AS248:AS250"/>
    <mergeCell ref="AT248:AT250"/>
    <mergeCell ref="AU248:AU250"/>
    <mergeCell ref="AJ248:AJ250"/>
    <mergeCell ref="AK248:AK250"/>
    <mergeCell ref="AL248:AL250"/>
    <mergeCell ref="AM248:AM250"/>
    <mergeCell ref="AN248:AN250"/>
    <mergeCell ref="AO248:AO250"/>
    <mergeCell ref="AD248:AD250"/>
    <mergeCell ref="AE248:AE250"/>
    <mergeCell ref="AF248:AF250"/>
    <mergeCell ref="AG248:AG250"/>
    <mergeCell ref="AH248:AH250"/>
    <mergeCell ref="AI248:AI250"/>
    <mergeCell ref="X248:X250"/>
    <mergeCell ref="Y248:Y250"/>
    <mergeCell ref="Z248:Z250"/>
    <mergeCell ref="AA248:AA250"/>
    <mergeCell ref="AB248:AB250"/>
    <mergeCell ref="AC248:AC250"/>
    <mergeCell ref="R248:R250"/>
    <mergeCell ref="S248:S250"/>
    <mergeCell ref="T248:T250"/>
    <mergeCell ref="U248:U250"/>
    <mergeCell ref="V248:V250"/>
    <mergeCell ref="W248:W250"/>
    <mergeCell ref="L248:L250"/>
    <mergeCell ref="M248:M250"/>
    <mergeCell ref="N248:N250"/>
    <mergeCell ref="O248:O250"/>
    <mergeCell ref="P248:P250"/>
    <mergeCell ref="Q248:Q250"/>
    <mergeCell ref="F248:F250"/>
    <mergeCell ref="G248:G250"/>
    <mergeCell ref="H248:H250"/>
    <mergeCell ref="I248:I250"/>
    <mergeCell ref="J248:J250"/>
    <mergeCell ref="K248:K250"/>
    <mergeCell ref="BI234:BI247"/>
    <mergeCell ref="BJ234:BJ247"/>
    <mergeCell ref="BK234:BK247"/>
    <mergeCell ref="BL234:BL247"/>
    <mergeCell ref="BM234:BM247"/>
    <mergeCell ref="AG234:AG247"/>
    <mergeCell ref="AH234:AH247"/>
    <mergeCell ref="AI234:AI247"/>
    <mergeCell ref="X234:X247"/>
    <mergeCell ref="Y234:Y247"/>
    <mergeCell ref="Z234:Z247"/>
    <mergeCell ref="AA234:AA247"/>
    <mergeCell ref="AB234:AB247"/>
    <mergeCell ref="AC234:AC247"/>
    <mergeCell ref="R234:R247"/>
    <mergeCell ref="S234:S247"/>
    <mergeCell ref="T234:T247"/>
    <mergeCell ref="U234:U247"/>
    <mergeCell ref="V234:V247"/>
    <mergeCell ref="W234:W247"/>
    <mergeCell ref="A248:A250"/>
    <mergeCell ref="B248:B250"/>
    <mergeCell ref="C248:C250"/>
    <mergeCell ref="D248:D250"/>
    <mergeCell ref="E248:E250"/>
    <mergeCell ref="BC234:BC247"/>
    <mergeCell ref="BD234:BD247"/>
    <mergeCell ref="BE234:BE247"/>
    <mergeCell ref="BF234:BF247"/>
    <mergeCell ref="BG234:BG247"/>
    <mergeCell ref="BH234:BH247"/>
    <mergeCell ref="AV234:AV247"/>
    <mergeCell ref="AW234:AW247"/>
    <mergeCell ref="AY234:AY247"/>
    <mergeCell ref="AZ234:AZ247"/>
    <mergeCell ref="BA234:BA247"/>
    <mergeCell ref="BB234:BB247"/>
    <mergeCell ref="AP234:AP247"/>
    <mergeCell ref="AQ234:AQ247"/>
    <mergeCell ref="AR234:AR247"/>
    <mergeCell ref="AS234:AS247"/>
    <mergeCell ref="AT234:AT247"/>
    <mergeCell ref="AU234:AU247"/>
    <mergeCell ref="AJ234:AJ247"/>
    <mergeCell ref="AK234:AK247"/>
    <mergeCell ref="AL234:AL247"/>
    <mergeCell ref="AM234:AM247"/>
    <mergeCell ref="AN234:AN247"/>
    <mergeCell ref="AO234:AO247"/>
    <mergeCell ref="AD234:AD247"/>
    <mergeCell ref="AE234:AE247"/>
    <mergeCell ref="AF234:AF247"/>
    <mergeCell ref="L234:L247"/>
    <mergeCell ref="M234:M247"/>
    <mergeCell ref="N234:N247"/>
    <mergeCell ref="O234:O247"/>
    <mergeCell ref="P234:P247"/>
    <mergeCell ref="Q234:Q247"/>
    <mergeCell ref="F234:F247"/>
    <mergeCell ref="G234:G247"/>
    <mergeCell ref="H234:H247"/>
    <mergeCell ref="I234:I247"/>
    <mergeCell ref="J234:J247"/>
    <mergeCell ref="K234:K247"/>
    <mergeCell ref="BI231:BI233"/>
    <mergeCell ref="BJ231:BJ233"/>
    <mergeCell ref="BK231:BK233"/>
    <mergeCell ref="BL231:BL233"/>
    <mergeCell ref="BM231:BM233"/>
    <mergeCell ref="AG231:AG233"/>
    <mergeCell ref="AH231:AH233"/>
    <mergeCell ref="AI231:AI233"/>
    <mergeCell ref="X231:X233"/>
    <mergeCell ref="Y231:Y233"/>
    <mergeCell ref="Z231:Z233"/>
    <mergeCell ref="AA231:AA233"/>
    <mergeCell ref="AB231:AB233"/>
    <mergeCell ref="AC231:AC233"/>
    <mergeCell ref="R231:R233"/>
    <mergeCell ref="S231:S233"/>
    <mergeCell ref="T231:T233"/>
    <mergeCell ref="U231:U233"/>
    <mergeCell ref="V231:V233"/>
    <mergeCell ref="W231:W233"/>
    <mergeCell ref="A234:A247"/>
    <mergeCell ref="B234:B247"/>
    <mergeCell ref="C234:C247"/>
    <mergeCell ref="D234:D247"/>
    <mergeCell ref="E234:E247"/>
    <mergeCell ref="BC231:BC233"/>
    <mergeCell ref="BD231:BD233"/>
    <mergeCell ref="BE231:BE233"/>
    <mergeCell ref="BF231:BF233"/>
    <mergeCell ref="BG231:BG233"/>
    <mergeCell ref="BH231:BH233"/>
    <mergeCell ref="AV231:AV233"/>
    <mergeCell ref="AW231:AW233"/>
    <mergeCell ref="AY231:AY233"/>
    <mergeCell ref="AZ231:AZ233"/>
    <mergeCell ref="BA231:BA233"/>
    <mergeCell ref="BB231:BB233"/>
    <mergeCell ref="AP231:AP233"/>
    <mergeCell ref="AQ231:AQ233"/>
    <mergeCell ref="AR231:AR233"/>
    <mergeCell ref="AS231:AS233"/>
    <mergeCell ref="AT231:AT233"/>
    <mergeCell ref="AU231:AU233"/>
    <mergeCell ref="AJ231:AJ233"/>
    <mergeCell ref="AK231:AK233"/>
    <mergeCell ref="AL231:AL233"/>
    <mergeCell ref="AM231:AM233"/>
    <mergeCell ref="AN231:AN233"/>
    <mergeCell ref="AO231:AO233"/>
    <mergeCell ref="AD231:AD233"/>
    <mergeCell ref="AE231:AE233"/>
    <mergeCell ref="AF231:AF233"/>
    <mergeCell ref="L231:L233"/>
    <mergeCell ref="M231:M233"/>
    <mergeCell ref="N231:N233"/>
    <mergeCell ref="O231:O233"/>
    <mergeCell ref="P231:P233"/>
    <mergeCell ref="Q231:Q233"/>
    <mergeCell ref="F231:F233"/>
    <mergeCell ref="G231:G233"/>
    <mergeCell ref="H231:H233"/>
    <mergeCell ref="I231:I233"/>
    <mergeCell ref="J231:J233"/>
    <mergeCell ref="K231:K233"/>
    <mergeCell ref="BI229:BI230"/>
    <mergeCell ref="BJ229:BJ230"/>
    <mergeCell ref="BK229:BK230"/>
    <mergeCell ref="BL229:BL230"/>
    <mergeCell ref="BM229:BM230"/>
    <mergeCell ref="AH229:AH230"/>
    <mergeCell ref="AI229:AI230"/>
    <mergeCell ref="AJ229:AJ230"/>
    <mergeCell ref="Y229:Y230"/>
    <mergeCell ref="Z229:Z230"/>
    <mergeCell ref="AA229:AA230"/>
    <mergeCell ref="AB229:AB230"/>
    <mergeCell ref="AC229:AC230"/>
    <mergeCell ref="AD229:AD230"/>
    <mergeCell ref="S229:S230"/>
    <mergeCell ref="T229:T230"/>
    <mergeCell ref="U229:U230"/>
    <mergeCell ref="V229:V230"/>
    <mergeCell ref="W229:W230"/>
    <mergeCell ref="X229:X230"/>
    <mergeCell ref="A231:A233"/>
    <mergeCell ref="B231:B233"/>
    <mergeCell ref="C231:C233"/>
    <mergeCell ref="D231:D233"/>
    <mergeCell ref="E231:E233"/>
    <mergeCell ref="BC229:BC230"/>
    <mergeCell ref="BD229:BD230"/>
    <mergeCell ref="BE229:BE230"/>
    <mergeCell ref="BF229:BF230"/>
    <mergeCell ref="BG229:BG230"/>
    <mergeCell ref="BH229:BH230"/>
    <mergeCell ref="AW229:AW230"/>
    <mergeCell ref="AX229:AX230"/>
    <mergeCell ref="AY229:AY230"/>
    <mergeCell ref="AZ229:AZ230"/>
    <mergeCell ref="BA229:BA230"/>
    <mergeCell ref="BB229:BB230"/>
    <mergeCell ref="AQ229:AQ230"/>
    <mergeCell ref="AR229:AR230"/>
    <mergeCell ref="AS229:AS230"/>
    <mergeCell ref="AT229:AT230"/>
    <mergeCell ref="AU229:AU230"/>
    <mergeCell ref="AV229:AV230"/>
    <mergeCell ref="AK229:AK230"/>
    <mergeCell ref="AL229:AL230"/>
    <mergeCell ref="AM229:AM230"/>
    <mergeCell ref="AN229:AN230"/>
    <mergeCell ref="AO229:AO230"/>
    <mergeCell ref="AP229:AP230"/>
    <mergeCell ref="AE229:AE230"/>
    <mergeCell ref="AF229:AF230"/>
    <mergeCell ref="AG229:AG230"/>
    <mergeCell ref="M229:M230"/>
    <mergeCell ref="N229:N230"/>
    <mergeCell ref="O229:O230"/>
    <mergeCell ref="P229:P230"/>
    <mergeCell ref="Q229:Q230"/>
    <mergeCell ref="R229:R230"/>
    <mergeCell ref="G229:G230"/>
    <mergeCell ref="H229:H230"/>
    <mergeCell ref="I229:I230"/>
    <mergeCell ref="J229:J230"/>
    <mergeCell ref="K229:K230"/>
    <mergeCell ref="L229:L230"/>
    <mergeCell ref="BJ227:BJ228"/>
    <mergeCell ref="BK227:BK228"/>
    <mergeCell ref="BL227:BL228"/>
    <mergeCell ref="BM227:BM228"/>
    <mergeCell ref="A229:A230"/>
    <mergeCell ref="B229:B230"/>
    <mergeCell ref="C229:C230"/>
    <mergeCell ref="D229:D230"/>
    <mergeCell ref="E229:E230"/>
    <mergeCell ref="F229:F230"/>
    <mergeCell ref="BD227:BD228"/>
    <mergeCell ref="BE227:BE228"/>
    <mergeCell ref="BF227:BF228"/>
    <mergeCell ref="BG227:BG228"/>
    <mergeCell ref="BH227:BH228"/>
    <mergeCell ref="BI227:BI228"/>
    <mergeCell ref="AW227:AW228"/>
    <mergeCell ref="AY227:AY228"/>
    <mergeCell ref="AZ227:AZ228"/>
    <mergeCell ref="BA227:BA228"/>
    <mergeCell ref="BB227:BB228"/>
    <mergeCell ref="BC227:BC228"/>
    <mergeCell ref="AQ227:AQ228"/>
    <mergeCell ref="AR227:AR228"/>
    <mergeCell ref="AS227:AS228"/>
    <mergeCell ref="AT227:AT228"/>
    <mergeCell ref="AU227:AU228"/>
    <mergeCell ref="AV227:AV228"/>
    <mergeCell ref="AK227:AK228"/>
    <mergeCell ref="AL227:AL228"/>
    <mergeCell ref="AM227:AM228"/>
    <mergeCell ref="AN227:AN228"/>
    <mergeCell ref="AO227:AO228"/>
    <mergeCell ref="AP227:AP228"/>
    <mergeCell ref="AE227:AE228"/>
    <mergeCell ref="AF227:AF228"/>
    <mergeCell ref="AG227:AG228"/>
    <mergeCell ref="AH227:AH228"/>
    <mergeCell ref="AI227:AI228"/>
    <mergeCell ref="AJ227:AJ228"/>
    <mergeCell ref="Y227:Y228"/>
    <mergeCell ref="Z227:Z228"/>
    <mergeCell ref="AA227:AA228"/>
    <mergeCell ref="AB227:AB228"/>
    <mergeCell ref="AC227:AC228"/>
    <mergeCell ref="AD227:AD228"/>
    <mergeCell ref="S227:S228"/>
    <mergeCell ref="T227:T228"/>
    <mergeCell ref="U227:U228"/>
    <mergeCell ref="V227:V228"/>
    <mergeCell ref="W227:W228"/>
    <mergeCell ref="X227:X228"/>
    <mergeCell ref="M227:M228"/>
    <mergeCell ref="N227:N228"/>
    <mergeCell ref="O227:O228"/>
    <mergeCell ref="P227:P228"/>
    <mergeCell ref="Q227:Q228"/>
    <mergeCell ref="R227:R228"/>
    <mergeCell ref="G227:G228"/>
    <mergeCell ref="H227:H228"/>
    <mergeCell ref="I227:I228"/>
    <mergeCell ref="J227:J228"/>
    <mergeCell ref="K227:K228"/>
    <mergeCell ref="L227:L228"/>
    <mergeCell ref="BJ224:BJ226"/>
    <mergeCell ref="BK224:BK226"/>
    <mergeCell ref="BL224:BL226"/>
    <mergeCell ref="BM224:BM226"/>
    <mergeCell ref="A227:A228"/>
    <mergeCell ref="B227:B228"/>
    <mergeCell ref="C227:C228"/>
    <mergeCell ref="D227:D228"/>
    <mergeCell ref="E227:E228"/>
    <mergeCell ref="F227:F228"/>
    <mergeCell ref="BD224:BD226"/>
    <mergeCell ref="BE224:BE226"/>
    <mergeCell ref="BF224:BF226"/>
    <mergeCell ref="BG224:BG226"/>
    <mergeCell ref="BH224:BH226"/>
    <mergeCell ref="BI224:BI226"/>
    <mergeCell ref="AW224:AW226"/>
    <mergeCell ref="AY224:AY226"/>
    <mergeCell ref="AZ224:AZ226"/>
    <mergeCell ref="BA224:BA226"/>
    <mergeCell ref="BB224:BB226"/>
    <mergeCell ref="BC224:BC226"/>
    <mergeCell ref="AQ224:AQ226"/>
    <mergeCell ref="AR224:AR226"/>
    <mergeCell ref="AS224:AS226"/>
    <mergeCell ref="AT224:AT226"/>
    <mergeCell ref="AU224:AU226"/>
    <mergeCell ref="AV224:AV226"/>
    <mergeCell ref="AK224:AK226"/>
    <mergeCell ref="AL224:AL226"/>
    <mergeCell ref="AM224:AM226"/>
    <mergeCell ref="AN224:AN226"/>
    <mergeCell ref="AO224:AO226"/>
    <mergeCell ref="AP224:AP226"/>
    <mergeCell ref="AE224:AE226"/>
    <mergeCell ref="AF224:AF226"/>
    <mergeCell ref="AG224:AG226"/>
    <mergeCell ref="AH224:AH226"/>
    <mergeCell ref="AI224:AI226"/>
    <mergeCell ref="AJ224:AJ226"/>
    <mergeCell ref="Y224:Y226"/>
    <mergeCell ref="Z224:Z226"/>
    <mergeCell ref="AA224:AA226"/>
    <mergeCell ref="AB224:AB226"/>
    <mergeCell ref="AC224:AC226"/>
    <mergeCell ref="AD224:AD226"/>
    <mergeCell ref="S224:S226"/>
    <mergeCell ref="T224:T226"/>
    <mergeCell ref="U224:U226"/>
    <mergeCell ref="V224:V226"/>
    <mergeCell ref="W224:W226"/>
    <mergeCell ref="X224:X226"/>
    <mergeCell ref="M224:M226"/>
    <mergeCell ref="N224:N226"/>
    <mergeCell ref="O224:O226"/>
    <mergeCell ref="P224:P226"/>
    <mergeCell ref="Q224:Q226"/>
    <mergeCell ref="R224:R226"/>
    <mergeCell ref="G224:G226"/>
    <mergeCell ref="H224:H226"/>
    <mergeCell ref="I224:I226"/>
    <mergeCell ref="J224:J226"/>
    <mergeCell ref="K224:K226"/>
    <mergeCell ref="L224:L226"/>
    <mergeCell ref="BJ220:BJ223"/>
    <mergeCell ref="BK220:BK223"/>
    <mergeCell ref="BL220:BL223"/>
    <mergeCell ref="BM220:BM223"/>
    <mergeCell ref="A224:A226"/>
    <mergeCell ref="B224:B226"/>
    <mergeCell ref="C224:C226"/>
    <mergeCell ref="D224:D226"/>
    <mergeCell ref="E224:E226"/>
    <mergeCell ref="F224:F226"/>
    <mergeCell ref="BD220:BD223"/>
    <mergeCell ref="BE220:BE223"/>
    <mergeCell ref="BF220:BF223"/>
    <mergeCell ref="BG220:BG223"/>
    <mergeCell ref="BH220:BH223"/>
    <mergeCell ref="BI220:BI223"/>
    <mergeCell ref="AW220:AW223"/>
    <mergeCell ref="AY220:AY223"/>
    <mergeCell ref="AZ220:AZ223"/>
    <mergeCell ref="BA220:BA223"/>
    <mergeCell ref="BB220:BB223"/>
    <mergeCell ref="BC220:BC223"/>
    <mergeCell ref="AQ220:AQ223"/>
    <mergeCell ref="AR220:AR223"/>
    <mergeCell ref="AS220:AS223"/>
    <mergeCell ref="AT220:AT223"/>
    <mergeCell ref="AU220:AU223"/>
    <mergeCell ref="AV220:AV223"/>
    <mergeCell ref="AK220:AK223"/>
    <mergeCell ref="AL220:AL223"/>
    <mergeCell ref="AM220:AM223"/>
    <mergeCell ref="AN220:AN223"/>
    <mergeCell ref="AO220:AO223"/>
    <mergeCell ref="AP220:AP223"/>
    <mergeCell ref="AE220:AE223"/>
    <mergeCell ref="AF220:AF223"/>
    <mergeCell ref="AG220:AG223"/>
    <mergeCell ref="AH220:AH223"/>
    <mergeCell ref="AI220:AI223"/>
    <mergeCell ref="AJ220:AJ223"/>
    <mergeCell ref="Y220:Y223"/>
    <mergeCell ref="Z220:Z223"/>
    <mergeCell ref="AA220:AA223"/>
    <mergeCell ref="AB220:AB223"/>
    <mergeCell ref="AC220:AC223"/>
    <mergeCell ref="AD220:AD223"/>
    <mergeCell ref="S220:S223"/>
    <mergeCell ref="T220:T223"/>
    <mergeCell ref="U220:U223"/>
    <mergeCell ref="V220:V223"/>
    <mergeCell ref="W220:W223"/>
    <mergeCell ref="X220:X223"/>
    <mergeCell ref="M220:M223"/>
    <mergeCell ref="N220:N223"/>
    <mergeCell ref="O220:O223"/>
    <mergeCell ref="P220:P223"/>
    <mergeCell ref="Q220:Q223"/>
    <mergeCell ref="R220:R223"/>
    <mergeCell ref="G220:G223"/>
    <mergeCell ref="H220:H223"/>
    <mergeCell ref="I220:I223"/>
    <mergeCell ref="J220:J223"/>
    <mergeCell ref="K220:K223"/>
    <mergeCell ref="L220:L223"/>
    <mergeCell ref="BJ216:BJ219"/>
    <mergeCell ref="BK216:BK219"/>
    <mergeCell ref="BL216:BL219"/>
    <mergeCell ref="BM216:BM219"/>
    <mergeCell ref="A220:A223"/>
    <mergeCell ref="B220:B223"/>
    <mergeCell ref="C220:C223"/>
    <mergeCell ref="D220:D223"/>
    <mergeCell ref="E220:E223"/>
    <mergeCell ref="F220:F223"/>
    <mergeCell ref="BD216:BD219"/>
    <mergeCell ref="BE216:BE219"/>
    <mergeCell ref="BF216:BF219"/>
    <mergeCell ref="BG216:BG219"/>
    <mergeCell ref="BH216:BH219"/>
    <mergeCell ref="BI216:BI219"/>
    <mergeCell ref="AW216:AW219"/>
    <mergeCell ref="AY216:AY219"/>
    <mergeCell ref="AZ216:AZ219"/>
    <mergeCell ref="BA216:BA219"/>
    <mergeCell ref="BB216:BB219"/>
    <mergeCell ref="BC216:BC219"/>
    <mergeCell ref="AQ216:AQ219"/>
    <mergeCell ref="AR216:AR219"/>
    <mergeCell ref="AS216:AS219"/>
    <mergeCell ref="AT216:AT219"/>
    <mergeCell ref="AU216:AU219"/>
    <mergeCell ref="AV216:AV219"/>
    <mergeCell ref="AK216:AK219"/>
    <mergeCell ref="AL216:AL219"/>
    <mergeCell ref="AM216:AM219"/>
    <mergeCell ref="AN216:AN219"/>
    <mergeCell ref="AO216:AO219"/>
    <mergeCell ref="AP216:AP219"/>
    <mergeCell ref="AE216:AE219"/>
    <mergeCell ref="AF216:AF219"/>
    <mergeCell ref="AG216:AG219"/>
    <mergeCell ref="AH216:AH219"/>
    <mergeCell ref="AI216:AI219"/>
    <mergeCell ref="AJ216:AJ219"/>
    <mergeCell ref="Y216:Y219"/>
    <mergeCell ref="Z216:Z219"/>
    <mergeCell ref="AA216:AA219"/>
    <mergeCell ref="AB216:AB219"/>
    <mergeCell ref="AC216:AC219"/>
    <mergeCell ref="AD216:AD219"/>
    <mergeCell ref="S216:S219"/>
    <mergeCell ref="T216:T219"/>
    <mergeCell ref="U216:U219"/>
    <mergeCell ref="V216:V219"/>
    <mergeCell ref="W216:W219"/>
    <mergeCell ref="X216:X219"/>
    <mergeCell ref="M216:M219"/>
    <mergeCell ref="N216:N219"/>
    <mergeCell ref="O216:O219"/>
    <mergeCell ref="P216:P219"/>
    <mergeCell ref="Q216:Q219"/>
    <mergeCell ref="R216:R219"/>
    <mergeCell ref="G216:G219"/>
    <mergeCell ref="H216:H219"/>
    <mergeCell ref="I216:I219"/>
    <mergeCell ref="J216:J219"/>
    <mergeCell ref="K216:K219"/>
    <mergeCell ref="L216:L219"/>
    <mergeCell ref="BJ214:BJ215"/>
    <mergeCell ref="BK214:BK215"/>
    <mergeCell ref="BL214:BL215"/>
    <mergeCell ref="BM214:BM215"/>
    <mergeCell ref="A216:A219"/>
    <mergeCell ref="B216:B219"/>
    <mergeCell ref="C216:C219"/>
    <mergeCell ref="D216:D219"/>
    <mergeCell ref="E216:E219"/>
    <mergeCell ref="F216:F219"/>
    <mergeCell ref="BD214:BD215"/>
    <mergeCell ref="BE214:BE215"/>
    <mergeCell ref="BF214:BF215"/>
    <mergeCell ref="BG214:BG215"/>
    <mergeCell ref="BH214:BH215"/>
    <mergeCell ref="BI214:BI215"/>
    <mergeCell ref="AW214:AW215"/>
    <mergeCell ref="AY214:AY215"/>
    <mergeCell ref="AZ214:AZ215"/>
    <mergeCell ref="BA214:BA215"/>
    <mergeCell ref="BB214:BB215"/>
    <mergeCell ref="BC214:BC215"/>
    <mergeCell ref="AQ214:AQ215"/>
    <mergeCell ref="AR214:AR215"/>
    <mergeCell ref="AS214:AS215"/>
    <mergeCell ref="AT214:AT215"/>
    <mergeCell ref="AU214:AU215"/>
    <mergeCell ref="AV214:AV215"/>
    <mergeCell ref="AK214:AK215"/>
    <mergeCell ref="AL214:AL215"/>
    <mergeCell ref="AM214:AM215"/>
    <mergeCell ref="AN214:AN215"/>
    <mergeCell ref="AO214:AO215"/>
    <mergeCell ref="AP214:AP215"/>
    <mergeCell ref="AE214:AE215"/>
    <mergeCell ref="AF214:AF215"/>
    <mergeCell ref="AG214:AG215"/>
    <mergeCell ref="AH214:AH215"/>
    <mergeCell ref="AI214:AI215"/>
    <mergeCell ref="AJ214:AJ215"/>
    <mergeCell ref="Y214:Y215"/>
    <mergeCell ref="Z214:Z215"/>
    <mergeCell ref="AA214:AA215"/>
    <mergeCell ref="AB214:AB215"/>
    <mergeCell ref="AC214:AC215"/>
    <mergeCell ref="AD214:AD215"/>
    <mergeCell ref="S214:S215"/>
    <mergeCell ref="T214:T215"/>
    <mergeCell ref="U214:U215"/>
    <mergeCell ref="V214:V215"/>
    <mergeCell ref="W214:W215"/>
    <mergeCell ref="X214:X215"/>
    <mergeCell ref="M214:M215"/>
    <mergeCell ref="N214:N215"/>
    <mergeCell ref="O214:O215"/>
    <mergeCell ref="P214:P215"/>
    <mergeCell ref="Q214:Q215"/>
    <mergeCell ref="R214:R215"/>
    <mergeCell ref="G214:G215"/>
    <mergeCell ref="H214:H215"/>
    <mergeCell ref="I214:I215"/>
    <mergeCell ref="J214:J215"/>
    <mergeCell ref="K214:K215"/>
    <mergeCell ref="L214:L215"/>
    <mergeCell ref="BJ211:BJ213"/>
    <mergeCell ref="BK211:BK213"/>
    <mergeCell ref="BL211:BL213"/>
    <mergeCell ref="BM211:BM213"/>
    <mergeCell ref="A214:A215"/>
    <mergeCell ref="B214:B215"/>
    <mergeCell ref="C214:C215"/>
    <mergeCell ref="D214:D215"/>
    <mergeCell ref="E214:E215"/>
    <mergeCell ref="F214:F215"/>
    <mergeCell ref="BD211:BD213"/>
    <mergeCell ref="BE211:BE213"/>
    <mergeCell ref="BF211:BF213"/>
    <mergeCell ref="BG211:BG213"/>
    <mergeCell ref="BH211:BH213"/>
    <mergeCell ref="BI211:BI213"/>
    <mergeCell ref="AW211:AW213"/>
    <mergeCell ref="AY211:AY213"/>
    <mergeCell ref="AZ211:AZ213"/>
    <mergeCell ref="BA211:BA213"/>
    <mergeCell ref="BB211:BB213"/>
    <mergeCell ref="BC211:BC213"/>
    <mergeCell ref="AQ211:AQ213"/>
    <mergeCell ref="AR211:AR213"/>
    <mergeCell ref="AS211:AS213"/>
    <mergeCell ref="AT211:AT213"/>
    <mergeCell ref="AU211:AU213"/>
    <mergeCell ref="AV211:AV213"/>
    <mergeCell ref="AK211:AK213"/>
    <mergeCell ref="AL211:AL213"/>
    <mergeCell ref="AM211:AM213"/>
    <mergeCell ref="AN211:AN213"/>
    <mergeCell ref="AO211:AO213"/>
    <mergeCell ref="AP211:AP213"/>
    <mergeCell ref="AE211:AE213"/>
    <mergeCell ref="AF211:AF213"/>
    <mergeCell ref="AG211:AG213"/>
    <mergeCell ref="AH211:AH213"/>
    <mergeCell ref="AI211:AI213"/>
    <mergeCell ref="AJ211:AJ213"/>
    <mergeCell ref="Y211:Y213"/>
    <mergeCell ref="Z211:Z213"/>
    <mergeCell ref="AA211:AA213"/>
    <mergeCell ref="AB211:AB213"/>
    <mergeCell ref="AC211:AC213"/>
    <mergeCell ref="AD211:AD213"/>
    <mergeCell ref="S211:S213"/>
    <mergeCell ref="T211:T213"/>
    <mergeCell ref="U211:U213"/>
    <mergeCell ref="V211:V213"/>
    <mergeCell ref="W211:W213"/>
    <mergeCell ref="X211:X213"/>
    <mergeCell ref="M211:M213"/>
    <mergeCell ref="N211:N213"/>
    <mergeCell ref="O211:O213"/>
    <mergeCell ref="P211:P213"/>
    <mergeCell ref="Q211:Q213"/>
    <mergeCell ref="R211:R213"/>
    <mergeCell ref="G211:G213"/>
    <mergeCell ref="H211:H213"/>
    <mergeCell ref="I211:I213"/>
    <mergeCell ref="J211:J213"/>
    <mergeCell ref="K211:K213"/>
    <mergeCell ref="L211:L213"/>
    <mergeCell ref="BJ207:BJ210"/>
    <mergeCell ref="BK207:BK210"/>
    <mergeCell ref="BL207:BL210"/>
    <mergeCell ref="BM207:BM210"/>
    <mergeCell ref="A211:A213"/>
    <mergeCell ref="B211:B213"/>
    <mergeCell ref="C211:C213"/>
    <mergeCell ref="D211:D213"/>
    <mergeCell ref="E211:E213"/>
    <mergeCell ref="F211:F213"/>
    <mergeCell ref="BD207:BD210"/>
    <mergeCell ref="BE207:BE210"/>
    <mergeCell ref="BF207:BF210"/>
    <mergeCell ref="BG207:BG210"/>
    <mergeCell ref="BH207:BH210"/>
    <mergeCell ref="BI207:BI210"/>
    <mergeCell ref="AW207:AW210"/>
    <mergeCell ref="AY207:AY210"/>
    <mergeCell ref="AZ207:AZ210"/>
    <mergeCell ref="BA207:BA210"/>
    <mergeCell ref="BB207:BB210"/>
    <mergeCell ref="BC207:BC210"/>
    <mergeCell ref="AQ207:AQ210"/>
    <mergeCell ref="AR207:AR210"/>
    <mergeCell ref="AS207:AS210"/>
    <mergeCell ref="AT207:AT210"/>
    <mergeCell ref="AU207:AU210"/>
    <mergeCell ref="AV207:AV210"/>
    <mergeCell ref="AK207:AK210"/>
    <mergeCell ref="AL207:AL210"/>
    <mergeCell ref="AM207:AM210"/>
    <mergeCell ref="AN207:AN210"/>
    <mergeCell ref="AO207:AO210"/>
    <mergeCell ref="AP207:AP210"/>
    <mergeCell ref="AE207:AE210"/>
    <mergeCell ref="AF207:AF210"/>
    <mergeCell ref="AG207:AG210"/>
    <mergeCell ref="AH207:AH210"/>
    <mergeCell ref="AI207:AI210"/>
    <mergeCell ref="AJ207:AJ210"/>
    <mergeCell ref="Y207:Y210"/>
    <mergeCell ref="Z207:Z210"/>
    <mergeCell ref="AA207:AA210"/>
    <mergeCell ref="AB207:AB210"/>
    <mergeCell ref="AC207:AC210"/>
    <mergeCell ref="AD207:AD210"/>
    <mergeCell ref="S207:S210"/>
    <mergeCell ref="T207:T210"/>
    <mergeCell ref="U207:U210"/>
    <mergeCell ref="V207:V210"/>
    <mergeCell ref="W207:W210"/>
    <mergeCell ref="X207:X210"/>
    <mergeCell ref="M207:M210"/>
    <mergeCell ref="N207:N210"/>
    <mergeCell ref="O207:O210"/>
    <mergeCell ref="P207:P210"/>
    <mergeCell ref="Q207:Q210"/>
    <mergeCell ref="R207:R210"/>
    <mergeCell ref="G207:G210"/>
    <mergeCell ref="H207:H210"/>
    <mergeCell ref="I207:I210"/>
    <mergeCell ref="J207:J210"/>
    <mergeCell ref="K207:K210"/>
    <mergeCell ref="L207:L210"/>
    <mergeCell ref="BJ205:BJ206"/>
    <mergeCell ref="BK205:BK206"/>
    <mergeCell ref="BL205:BL206"/>
    <mergeCell ref="BM205:BM206"/>
    <mergeCell ref="A207:A210"/>
    <mergeCell ref="B207:B210"/>
    <mergeCell ref="C207:C210"/>
    <mergeCell ref="D207:D210"/>
    <mergeCell ref="E207:E210"/>
    <mergeCell ref="F207:F210"/>
    <mergeCell ref="BD205:BD206"/>
    <mergeCell ref="BE205:BE206"/>
    <mergeCell ref="BF205:BF206"/>
    <mergeCell ref="BG205:BG206"/>
    <mergeCell ref="BH205:BH206"/>
    <mergeCell ref="BI205:BI206"/>
    <mergeCell ref="AW205:AW206"/>
    <mergeCell ref="AY205:AY206"/>
    <mergeCell ref="AZ205:AZ206"/>
    <mergeCell ref="BA205:BA206"/>
    <mergeCell ref="BB205:BB206"/>
    <mergeCell ref="BC205:BC206"/>
    <mergeCell ref="AQ205:AQ206"/>
    <mergeCell ref="AR205:AR206"/>
    <mergeCell ref="AS205:AS206"/>
    <mergeCell ref="AT205:AT206"/>
    <mergeCell ref="AU205:AU206"/>
    <mergeCell ref="AV205:AV206"/>
    <mergeCell ref="AK205:AK206"/>
    <mergeCell ref="AL205:AL206"/>
    <mergeCell ref="AM205:AM206"/>
    <mergeCell ref="AN205:AN206"/>
    <mergeCell ref="AO205:AO206"/>
    <mergeCell ref="AP205:AP206"/>
    <mergeCell ref="AE205:AE206"/>
    <mergeCell ref="AF205:AF206"/>
    <mergeCell ref="AG205:AG206"/>
    <mergeCell ref="AH205:AH206"/>
    <mergeCell ref="AI205:AI206"/>
    <mergeCell ref="AJ205:AJ206"/>
    <mergeCell ref="Y205:Y206"/>
    <mergeCell ref="Z205:Z206"/>
    <mergeCell ref="AA205:AA206"/>
    <mergeCell ref="AB205:AB206"/>
    <mergeCell ref="AC205:AC206"/>
    <mergeCell ref="AD205:AD206"/>
    <mergeCell ref="S205:S206"/>
    <mergeCell ref="T205:T206"/>
    <mergeCell ref="U205:U206"/>
    <mergeCell ref="V205:V206"/>
    <mergeCell ref="W205:W206"/>
    <mergeCell ref="X205:X206"/>
    <mergeCell ref="M205:M206"/>
    <mergeCell ref="N205:N206"/>
    <mergeCell ref="O205:O206"/>
    <mergeCell ref="P205:P206"/>
    <mergeCell ref="Q205:Q206"/>
    <mergeCell ref="R205:R206"/>
    <mergeCell ref="G205:G206"/>
    <mergeCell ref="H205:H206"/>
    <mergeCell ref="I205:I206"/>
    <mergeCell ref="J205:J206"/>
    <mergeCell ref="K205:K206"/>
    <mergeCell ref="L205:L206"/>
    <mergeCell ref="BJ201:BJ204"/>
    <mergeCell ref="BK201:BK204"/>
    <mergeCell ref="BL201:BL204"/>
    <mergeCell ref="BM201:BM204"/>
    <mergeCell ref="A205:A206"/>
    <mergeCell ref="B205:B206"/>
    <mergeCell ref="C205:C206"/>
    <mergeCell ref="D205:D206"/>
    <mergeCell ref="E205:E206"/>
    <mergeCell ref="F205:F206"/>
    <mergeCell ref="BD201:BD204"/>
    <mergeCell ref="BE201:BE204"/>
    <mergeCell ref="BF201:BF204"/>
    <mergeCell ref="BG201:BG204"/>
    <mergeCell ref="BH201:BH204"/>
    <mergeCell ref="BI201:BI204"/>
    <mergeCell ref="AW201:AW204"/>
    <mergeCell ref="AY201:AY204"/>
    <mergeCell ref="AZ201:AZ204"/>
    <mergeCell ref="BA201:BA204"/>
    <mergeCell ref="BB201:BB204"/>
    <mergeCell ref="BC201:BC204"/>
    <mergeCell ref="AQ201:AQ204"/>
    <mergeCell ref="AR201:AR204"/>
    <mergeCell ref="AS201:AS204"/>
    <mergeCell ref="AT201:AT204"/>
    <mergeCell ref="AU201:AU204"/>
    <mergeCell ref="AV201:AV204"/>
    <mergeCell ref="AK201:AK204"/>
    <mergeCell ref="AL201:AL204"/>
    <mergeCell ref="AM201:AM204"/>
    <mergeCell ref="AN201:AN204"/>
    <mergeCell ref="AO201:AO204"/>
    <mergeCell ref="AP201:AP204"/>
    <mergeCell ref="AE201:AE204"/>
    <mergeCell ref="AF201:AF204"/>
    <mergeCell ref="AG201:AG204"/>
    <mergeCell ref="AH201:AH204"/>
    <mergeCell ref="AI201:AI204"/>
    <mergeCell ref="AJ201:AJ204"/>
    <mergeCell ref="Y201:Y204"/>
    <mergeCell ref="Z201:Z204"/>
    <mergeCell ref="AA201:AA204"/>
    <mergeCell ref="AB201:AB204"/>
    <mergeCell ref="AC201:AC204"/>
    <mergeCell ref="AD201:AD204"/>
    <mergeCell ref="S201:S204"/>
    <mergeCell ref="T201:T204"/>
    <mergeCell ref="U201:U204"/>
    <mergeCell ref="V201:V204"/>
    <mergeCell ref="W201:W204"/>
    <mergeCell ref="X201:X204"/>
    <mergeCell ref="M201:M204"/>
    <mergeCell ref="N201:N204"/>
    <mergeCell ref="O201:O204"/>
    <mergeCell ref="P201:P204"/>
    <mergeCell ref="Q201:Q204"/>
    <mergeCell ref="R201:R204"/>
    <mergeCell ref="G201:G204"/>
    <mergeCell ref="H201:H204"/>
    <mergeCell ref="I201:I204"/>
    <mergeCell ref="J201:J204"/>
    <mergeCell ref="K201:K204"/>
    <mergeCell ref="L201:L204"/>
    <mergeCell ref="BJ198:BJ200"/>
    <mergeCell ref="BK198:BK200"/>
    <mergeCell ref="BL198:BL200"/>
    <mergeCell ref="BM198:BM200"/>
    <mergeCell ref="A201:A204"/>
    <mergeCell ref="B201:B204"/>
    <mergeCell ref="C201:C204"/>
    <mergeCell ref="D201:D204"/>
    <mergeCell ref="E201:E204"/>
    <mergeCell ref="F201:F204"/>
    <mergeCell ref="BD198:BD200"/>
    <mergeCell ref="BE198:BE200"/>
    <mergeCell ref="BF198:BF200"/>
    <mergeCell ref="BG198:BG200"/>
    <mergeCell ref="BH198:BH200"/>
    <mergeCell ref="BI198:BI200"/>
    <mergeCell ref="AW198:AW200"/>
    <mergeCell ref="AY198:AY200"/>
    <mergeCell ref="AZ198:AZ200"/>
    <mergeCell ref="BA198:BA200"/>
    <mergeCell ref="BB198:BB200"/>
    <mergeCell ref="BC198:BC200"/>
    <mergeCell ref="AQ198:AQ200"/>
    <mergeCell ref="AR198:AR200"/>
    <mergeCell ref="AS198:AS200"/>
    <mergeCell ref="AT198:AT200"/>
    <mergeCell ref="AU198:AU200"/>
    <mergeCell ref="AV198:AV200"/>
    <mergeCell ref="AK198:AK200"/>
    <mergeCell ref="AL198:AL200"/>
    <mergeCell ref="AM198:AM200"/>
    <mergeCell ref="AN198:AN200"/>
    <mergeCell ref="AO198:AO200"/>
    <mergeCell ref="AP198:AP200"/>
    <mergeCell ref="AE198:AE200"/>
    <mergeCell ref="AF198:AF200"/>
    <mergeCell ref="AG198:AG200"/>
    <mergeCell ref="AH198:AH200"/>
    <mergeCell ref="AI198:AI200"/>
    <mergeCell ref="AJ198:AJ200"/>
    <mergeCell ref="Y198:Y200"/>
    <mergeCell ref="Z198:Z200"/>
    <mergeCell ref="AA198:AA200"/>
    <mergeCell ref="AB198:AB200"/>
    <mergeCell ref="AC198:AC200"/>
    <mergeCell ref="AD198:AD200"/>
    <mergeCell ref="S198:S200"/>
    <mergeCell ref="T198:T200"/>
    <mergeCell ref="U198:U200"/>
    <mergeCell ref="V198:V200"/>
    <mergeCell ref="W198:W200"/>
    <mergeCell ref="X198:X200"/>
    <mergeCell ref="M198:M200"/>
    <mergeCell ref="N198:N200"/>
    <mergeCell ref="O198:O200"/>
    <mergeCell ref="P198:P200"/>
    <mergeCell ref="Q198:Q200"/>
    <mergeCell ref="R198:R200"/>
    <mergeCell ref="G198:G200"/>
    <mergeCell ref="H198:H200"/>
    <mergeCell ref="I198:I200"/>
    <mergeCell ref="J198:J200"/>
    <mergeCell ref="K198:K200"/>
    <mergeCell ref="L198:L200"/>
    <mergeCell ref="BJ192:BJ197"/>
    <mergeCell ref="BK192:BK197"/>
    <mergeCell ref="BL192:BL197"/>
    <mergeCell ref="BM192:BM197"/>
    <mergeCell ref="A198:A200"/>
    <mergeCell ref="B198:B200"/>
    <mergeCell ref="C198:C200"/>
    <mergeCell ref="D198:D200"/>
    <mergeCell ref="E198:E200"/>
    <mergeCell ref="F198:F200"/>
    <mergeCell ref="BD192:BD197"/>
    <mergeCell ref="BE192:BE197"/>
    <mergeCell ref="BF192:BF197"/>
    <mergeCell ref="BG192:BG197"/>
    <mergeCell ref="BH192:BH197"/>
    <mergeCell ref="BI192:BI197"/>
    <mergeCell ref="AW192:AW197"/>
    <mergeCell ref="AY192:AY197"/>
    <mergeCell ref="AZ192:AZ197"/>
    <mergeCell ref="BA192:BA197"/>
    <mergeCell ref="BB192:BB197"/>
    <mergeCell ref="BC192:BC197"/>
    <mergeCell ref="AQ192:AQ197"/>
    <mergeCell ref="AR192:AR197"/>
    <mergeCell ref="AS192:AS197"/>
    <mergeCell ref="AT192:AT197"/>
    <mergeCell ref="AU192:AU197"/>
    <mergeCell ref="AV192:AV197"/>
    <mergeCell ref="AK192:AK197"/>
    <mergeCell ref="AL192:AL197"/>
    <mergeCell ref="AM192:AM197"/>
    <mergeCell ref="AN192:AN197"/>
    <mergeCell ref="AO192:AO197"/>
    <mergeCell ref="AP192:AP197"/>
    <mergeCell ref="AE192:AE197"/>
    <mergeCell ref="AF192:AF197"/>
    <mergeCell ref="AG192:AG197"/>
    <mergeCell ref="AH192:AH197"/>
    <mergeCell ref="AI192:AI197"/>
    <mergeCell ref="AJ192:AJ197"/>
    <mergeCell ref="Y192:Y197"/>
    <mergeCell ref="Z192:Z197"/>
    <mergeCell ref="AA192:AA197"/>
    <mergeCell ref="AB192:AB197"/>
    <mergeCell ref="AC192:AC197"/>
    <mergeCell ref="AD192:AD197"/>
    <mergeCell ref="S192:S197"/>
    <mergeCell ref="T192:T197"/>
    <mergeCell ref="U192:U197"/>
    <mergeCell ref="V192:V197"/>
    <mergeCell ref="W192:W197"/>
    <mergeCell ref="X192:X197"/>
    <mergeCell ref="M192:M197"/>
    <mergeCell ref="N192:N197"/>
    <mergeCell ref="O192:O197"/>
    <mergeCell ref="P192:P197"/>
    <mergeCell ref="Q192:Q197"/>
    <mergeCell ref="R192:R197"/>
    <mergeCell ref="G192:G197"/>
    <mergeCell ref="H192:H197"/>
    <mergeCell ref="I192:I197"/>
    <mergeCell ref="J192:J197"/>
    <mergeCell ref="K192:K197"/>
    <mergeCell ref="L192:L197"/>
    <mergeCell ref="BJ190:BJ191"/>
    <mergeCell ref="BK190:BK191"/>
    <mergeCell ref="BL190:BL191"/>
    <mergeCell ref="BM190:BM191"/>
    <mergeCell ref="A192:A197"/>
    <mergeCell ref="B192:B197"/>
    <mergeCell ref="C192:C197"/>
    <mergeCell ref="D192:D197"/>
    <mergeCell ref="E192:E197"/>
    <mergeCell ref="F192:F197"/>
    <mergeCell ref="BD190:BD191"/>
    <mergeCell ref="BE190:BE191"/>
    <mergeCell ref="BF190:BF191"/>
    <mergeCell ref="BG190:BG191"/>
    <mergeCell ref="BH190:BH191"/>
    <mergeCell ref="BI190:BI191"/>
    <mergeCell ref="AW190:AW191"/>
    <mergeCell ref="AY190:AY191"/>
    <mergeCell ref="AZ190:AZ191"/>
    <mergeCell ref="BA190:BA191"/>
    <mergeCell ref="BB190:BB191"/>
    <mergeCell ref="BC190:BC191"/>
    <mergeCell ref="AQ190:AQ191"/>
    <mergeCell ref="AR190:AR191"/>
    <mergeCell ref="AS190:AS191"/>
    <mergeCell ref="AT190:AT191"/>
    <mergeCell ref="AU190:AU191"/>
    <mergeCell ref="AV190:AV191"/>
    <mergeCell ref="AK190:AK191"/>
    <mergeCell ref="AL190:AL191"/>
    <mergeCell ref="AM190:AM191"/>
    <mergeCell ref="AN190:AN191"/>
    <mergeCell ref="AO190:AO191"/>
    <mergeCell ref="AP190:AP191"/>
    <mergeCell ref="AE190:AE191"/>
    <mergeCell ref="AF190:AF191"/>
    <mergeCell ref="AG190:AG191"/>
    <mergeCell ref="AH190:AH191"/>
    <mergeCell ref="AI190:AI191"/>
    <mergeCell ref="AJ190:AJ191"/>
    <mergeCell ref="Y190:Y191"/>
    <mergeCell ref="Z190:Z191"/>
    <mergeCell ref="AA190:AA191"/>
    <mergeCell ref="AB190:AB191"/>
    <mergeCell ref="AC190:AC191"/>
    <mergeCell ref="AD190:AD191"/>
    <mergeCell ref="S190:S191"/>
    <mergeCell ref="T190:T191"/>
    <mergeCell ref="U190:U191"/>
    <mergeCell ref="V190:V191"/>
    <mergeCell ref="W190:W191"/>
    <mergeCell ref="X190:X191"/>
    <mergeCell ref="M190:M191"/>
    <mergeCell ref="N190:N191"/>
    <mergeCell ref="O190:O191"/>
    <mergeCell ref="P190:P191"/>
    <mergeCell ref="Q190:Q191"/>
    <mergeCell ref="R190:R191"/>
    <mergeCell ref="G190:G191"/>
    <mergeCell ref="H190:H191"/>
    <mergeCell ref="I190:I191"/>
    <mergeCell ref="J190:J191"/>
    <mergeCell ref="K190:K191"/>
    <mergeCell ref="L190:L191"/>
    <mergeCell ref="A190:A191"/>
    <mergeCell ref="B190:B191"/>
    <mergeCell ref="C190:C191"/>
    <mergeCell ref="D190:D191"/>
    <mergeCell ref="E190:E191"/>
    <mergeCell ref="F190:F191"/>
    <mergeCell ref="BH186:BH189"/>
    <mergeCell ref="BI186:BI189"/>
    <mergeCell ref="BJ186:BJ189"/>
    <mergeCell ref="BK186:BK189"/>
    <mergeCell ref="BL186:BL189"/>
    <mergeCell ref="BM186:BM189"/>
    <mergeCell ref="BB186:BB189"/>
    <mergeCell ref="BC186:BC189"/>
    <mergeCell ref="BD186:BD189"/>
    <mergeCell ref="BE186:BE189"/>
    <mergeCell ref="BF186:BF189"/>
    <mergeCell ref="BG186:BG189"/>
    <mergeCell ref="AU186:AU189"/>
    <mergeCell ref="AV186:AV189"/>
    <mergeCell ref="AW186:AW189"/>
    <mergeCell ref="AY186:AY189"/>
    <mergeCell ref="AZ186:AZ189"/>
    <mergeCell ref="BA186:BA189"/>
    <mergeCell ref="AN186:AN189"/>
    <mergeCell ref="AO186:AO189"/>
    <mergeCell ref="AP186:AP189"/>
    <mergeCell ref="AR186:AR189"/>
    <mergeCell ref="AS186:AS189"/>
    <mergeCell ref="AT186:AT189"/>
    <mergeCell ref="AH186:AH189"/>
    <mergeCell ref="AI186:AI189"/>
    <mergeCell ref="AJ186:AJ189"/>
    <mergeCell ref="AK186:AK189"/>
    <mergeCell ref="AL186:AL189"/>
    <mergeCell ref="AM186:AM189"/>
    <mergeCell ref="AB186:AB189"/>
    <mergeCell ref="AC186:AC189"/>
    <mergeCell ref="AD186:AD189"/>
    <mergeCell ref="AE186:AE189"/>
    <mergeCell ref="AF186:AF189"/>
    <mergeCell ref="AG186:AG189"/>
    <mergeCell ref="V186:V189"/>
    <mergeCell ref="W186:W189"/>
    <mergeCell ref="X186:X189"/>
    <mergeCell ref="Y186:Y189"/>
    <mergeCell ref="Z186:Z189"/>
    <mergeCell ref="AA186:AA189"/>
    <mergeCell ref="P186:P189"/>
    <mergeCell ref="Q186:Q189"/>
    <mergeCell ref="R186:R189"/>
    <mergeCell ref="S186:S189"/>
    <mergeCell ref="T186:T189"/>
    <mergeCell ref="U186:U189"/>
    <mergeCell ref="J186:J189"/>
    <mergeCell ref="K186:K189"/>
    <mergeCell ref="L186:L189"/>
    <mergeCell ref="M186:M189"/>
    <mergeCell ref="N186:N189"/>
    <mergeCell ref="O186:O189"/>
    <mergeCell ref="BM183:BM185"/>
    <mergeCell ref="A186:A189"/>
    <mergeCell ref="B186:B189"/>
    <mergeCell ref="C186:C189"/>
    <mergeCell ref="D186:D189"/>
    <mergeCell ref="E186:E189"/>
    <mergeCell ref="F186:F189"/>
    <mergeCell ref="G186:G189"/>
    <mergeCell ref="H186:H189"/>
    <mergeCell ref="I186:I189"/>
    <mergeCell ref="BG183:BG185"/>
    <mergeCell ref="BH183:BH185"/>
    <mergeCell ref="BI183:BI185"/>
    <mergeCell ref="BJ183:BJ185"/>
    <mergeCell ref="BK183:BK185"/>
    <mergeCell ref="BL183:BL185"/>
    <mergeCell ref="BA183:BA185"/>
    <mergeCell ref="BB183:BB185"/>
    <mergeCell ref="BC183:BC185"/>
    <mergeCell ref="BD183:BD185"/>
    <mergeCell ref="BE183:BE185"/>
    <mergeCell ref="BF183:BF185"/>
    <mergeCell ref="AT183:AT185"/>
    <mergeCell ref="AU183:AU185"/>
    <mergeCell ref="AV183:AV185"/>
    <mergeCell ref="AW183:AW185"/>
    <mergeCell ref="AY183:AY185"/>
    <mergeCell ref="AZ183:AZ185"/>
    <mergeCell ref="AN183:AN185"/>
    <mergeCell ref="AO183:AO185"/>
    <mergeCell ref="AP183:AP185"/>
    <mergeCell ref="AQ183:AQ185"/>
    <mergeCell ref="AR183:AR185"/>
    <mergeCell ref="AS183:AS185"/>
    <mergeCell ref="AH183:AH185"/>
    <mergeCell ref="AI183:AI185"/>
    <mergeCell ref="AJ183:AJ185"/>
    <mergeCell ref="AK183:AK185"/>
    <mergeCell ref="AL183:AL185"/>
    <mergeCell ref="AM183:AM185"/>
    <mergeCell ref="AB183:AB185"/>
    <mergeCell ref="AC183:AC185"/>
    <mergeCell ref="AD183:AD185"/>
    <mergeCell ref="AE183:AE185"/>
    <mergeCell ref="AF183:AF185"/>
    <mergeCell ref="AG183:AG185"/>
    <mergeCell ref="V183:V185"/>
    <mergeCell ref="W183:W185"/>
    <mergeCell ref="X183:X185"/>
    <mergeCell ref="Y183:Y185"/>
    <mergeCell ref="Z183:Z185"/>
    <mergeCell ref="AA183:AA185"/>
    <mergeCell ref="P183:P185"/>
    <mergeCell ref="Q183:Q185"/>
    <mergeCell ref="R183:R185"/>
    <mergeCell ref="S183:S185"/>
    <mergeCell ref="T183:T185"/>
    <mergeCell ref="U183:U185"/>
    <mergeCell ref="J183:J185"/>
    <mergeCell ref="K183:K185"/>
    <mergeCell ref="L183:L185"/>
    <mergeCell ref="M183:M185"/>
    <mergeCell ref="N183:N185"/>
    <mergeCell ref="O183:O185"/>
    <mergeCell ref="BM178:BM182"/>
    <mergeCell ref="A183:A185"/>
    <mergeCell ref="B183:B185"/>
    <mergeCell ref="C183:C185"/>
    <mergeCell ref="D183:D185"/>
    <mergeCell ref="E183:E185"/>
    <mergeCell ref="F183:F185"/>
    <mergeCell ref="G183:G185"/>
    <mergeCell ref="H183:H185"/>
    <mergeCell ref="I183:I185"/>
    <mergeCell ref="BG178:BG182"/>
    <mergeCell ref="BH178:BH182"/>
    <mergeCell ref="BI178:BI182"/>
    <mergeCell ref="BJ178:BJ182"/>
    <mergeCell ref="BK178:BK182"/>
    <mergeCell ref="BL178:BL182"/>
    <mergeCell ref="BA178:BA182"/>
    <mergeCell ref="BB178:BB182"/>
    <mergeCell ref="BC178:BC182"/>
    <mergeCell ref="BD178:BD182"/>
    <mergeCell ref="BE178:BE182"/>
    <mergeCell ref="BF178:BF182"/>
    <mergeCell ref="AT178:AT182"/>
    <mergeCell ref="AU178:AU182"/>
    <mergeCell ref="AV178:AV182"/>
    <mergeCell ref="AW178:AW182"/>
    <mergeCell ref="AY178:AY182"/>
    <mergeCell ref="AZ178:AZ182"/>
    <mergeCell ref="AN178:AN182"/>
    <mergeCell ref="AO178:AO182"/>
    <mergeCell ref="AP178:AP182"/>
    <mergeCell ref="AQ178:AQ182"/>
    <mergeCell ref="AR178:AR182"/>
    <mergeCell ref="AS178:AS182"/>
    <mergeCell ref="AH178:AH182"/>
    <mergeCell ref="AI178:AI182"/>
    <mergeCell ref="AJ178:AJ182"/>
    <mergeCell ref="AK178:AK182"/>
    <mergeCell ref="AL178:AL182"/>
    <mergeCell ref="AM178:AM182"/>
    <mergeCell ref="AB178:AB182"/>
    <mergeCell ref="AC178:AC182"/>
    <mergeCell ref="AD178:AD182"/>
    <mergeCell ref="AE178:AE182"/>
    <mergeCell ref="AF178:AF182"/>
    <mergeCell ref="AG178:AG182"/>
    <mergeCell ref="V178:V182"/>
    <mergeCell ref="W178:W182"/>
    <mergeCell ref="X178:X182"/>
    <mergeCell ref="Y178:Y182"/>
    <mergeCell ref="Z178:Z182"/>
    <mergeCell ref="AA178:AA182"/>
    <mergeCell ref="P178:P182"/>
    <mergeCell ref="Q178:Q182"/>
    <mergeCell ref="R178:R182"/>
    <mergeCell ref="S178:S182"/>
    <mergeCell ref="T178:T182"/>
    <mergeCell ref="U178:U182"/>
    <mergeCell ref="J178:J182"/>
    <mergeCell ref="K178:K182"/>
    <mergeCell ref="L178:L182"/>
    <mergeCell ref="M178:M182"/>
    <mergeCell ref="N178:N182"/>
    <mergeCell ref="O178:O182"/>
    <mergeCell ref="BM175:BM177"/>
    <mergeCell ref="A178:A182"/>
    <mergeCell ref="B178:B182"/>
    <mergeCell ref="C178:C182"/>
    <mergeCell ref="D178:D182"/>
    <mergeCell ref="E178:E182"/>
    <mergeCell ref="F178:F182"/>
    <mergeCell ref="G178:G182"/>
    <mergeCell ref="H178:H182"/>
    <mergeCell ref="I178:I182"/>
    <mergeCell ref="BG175:BG177"/>
    <mergeCell ref="BH175:BH177"/>
    <mergeCell ref="BI175:BI177"/>
    <mergeCell ref="BJ175:BJ177"/>
    <mergeCell ref="BK175:BK177"/>
    <mergeCell ref="BL175:BL177"/>
    <mergeCell ref="BA175:BA177"/>
    <mergeCell ref="BB175:BB177"/>
    <mergeCell ref="BC175:BC177"/>
    <mergeCell ref="BD175:BD177"/>
    <mergeCell ref="BE175:BE177"/>
    <mergeCell ref="BF175:BF177"/>
    <mergeCell ref="AT175:AT177"/>
    <mergeCell ref="AU175:AU177"/>
    <mergeCell ref="AV175:AV177"/>
    <mergeCell ref="AW175:AW177"/>
    <mergeCell ref="AY175:AY177"/>
    <mergeCell ref="AZ175:AZ177"/>
    <mergeCell ref="AN175:AN177"/>
    <mergeCell ref="AO175:AO177"/>
    <mergeCell ref="AP175:AP177"/>
    <mergeCell ref="AQ175:AQ177"/>
    <mergeCell ref="AR175:AR177"/>
    <mergeCell ref="AS175:AS177"/>
    <mergeCell ref="AH175:AH177"/>
    <mergeCell ref="AI175:AI177"/>
    <mergeCell ref="AJ175:AJ177"/>
    <mergeCell ref="AK175:AK177"/>
    <mergeCell ref="AL175:AL177"/>
    <mergeCell ref="AM175:AM177"/>
    <mergeCell ref="AB175:AB177"/>
    <mergeCell ref="AC175:AC177"/>
    <mergeCell ref="AD175:AD177"/>
    <mergeCell ref="AE175:AE177"/>
    <mergeCell ref="AF175:AF177"/>
    <mergeCell ref="AG175:AG177"/>
    <mergeCell ref="V175:V177"/>
    <mergeCell ref="W175:W177"/>
    <mergeCell ref="X175:X177"/>
    <mergeCell ref="Y175:Y177"/>
    <mergeCell ref="Z175:Z177"/>
    <mergeCell ref="AA175:AA177"/>
    <mergeCell ref="P175:P177"/>
    <mergeCell ref="Q175:Q177"/>
    <mergeCell ref="R175:R177"/>
    <mergeCell ref="S175:S177"/>
    <mergeCell ref="T175:T177"/>
    <mergeCell ref="U175:U177"/>
    <mergeCell ref="J175:J177"/>
    <mergeCell ref="K175:K177"/>
    <mergeCell ref="L175:L177"/>
    <mergeCell ref="M175:M177"/>
    <mergeCell ref="N175:N177"/>
    <mergeCell ref="O175:O177"/>
    <mergeCell ref="BM171:BM174"/>
    <mergeCell ref="A175:A177"/>
    <mergeCell ref="B175:B177"/>
    <mergeCell ref="C175:C177"/>
    <mergeCell ref="D175:D177"/>
    <mergeCell ref="E175:E177"/>
    <mergeCell ref="F175:F177"/>
    <mergeCell ref="G175:G177"/>
    <mergeCell ref="H175:H177"/>
    <mergeCell ref="I175:I177"/>
    <mergeCell ref="BG171:BG174"/>
    <mergeCell ref="BH171:BH174"/>
    <mergeCell ref="BI171:BI174"/>
    <mergeCell ref="BJ171:BJ174"/>
    <mergeCell ref="BK171:BK174"/>
    <mergeCell ref="BL171:BL174"/>
    <mergeCell ref="BA171:BA174"/>
    <mergeCell ref="BB171:BB174"/>
    <mergeCell ref="BC171:BC174"/>
    <mergeCell ref="BD171:BD174"/>
    <mergeCell ref="BE171:BE174"/>
    <mergeCell ref="BF171:BF174"/>
    <mergeCell ref="AT171:AT174"/>
    <mergeCell ref="AU171:AU174"/>
    <mergeCell ref="AV171:AV174"/>
    <mergeCell ref="AW171:AW174"/>
    <mergeCell ref="AY171:AY174"/>
    <mergeCell ref="AZ171:AZ174"/>
    <mergeCell ref="AN171:AN174"/>
    <mergeCell ref="AO171:AO174"/>
    <mergeCell ref="AP171:AP174"/>
    <mergeCell ref="AQ171:AQ174"/>
    <mergeCell ref="AR171:AR174"/>
    <mergeCell ref="AS171:AS174"/>
    <mergeCell ref="AH171:AH174"/>
    <mergeCell ref="AI171:AI174"/>
    <mergeCell ref="AJ171:AJ174"/>
    <mergeCell ref="AK171:AK174"/>
    <mergeCell ref="AL171:AL174"/>
    <mergeCell ref="AM171:AM174"/>
    <mergeCell ref="AB171:AB174"/>
    <mergeCell ref="AC171:AC174"/>
    <mergeCell ref="AD171:AD174"/>
    <mergeCell ref="AE171:AE174"/>
    <mergeCell ref="AF171:AF174"/>
    <mergeCell ref="AG171:AG174"/>
    <mergeCell ref="V171:V174"/>
    <mergeCell ref="W171:W174"/>
    <mergeCell ref="X171:X174"/>
    <mergeCell ref="Y171:Y174"/>
    <mergeCell ref="Z171:Z174"/>
    <mergeCell ref="AA171:AA174"/>
    <mergeCell ref="P171:P174"/>
    <mergeCell ref="Q171:Q174"/>
    <mergeCell ref="R171:R174"/>
    <mergeCell ref="S171:S174"/>
    <mergeCell ref="T171:T174"/>
    <mergeCell ref="U171:U174"/>
    <mergeCell ref="J171:J174"/>
    <mergeCell ref="K171:K174"/>
    <mergeCell ref="L171:L174"/>
    <mergeCell ref="M171:M174"/>
    <mergeCell ref="N171:N174"/>
    <mergeCell ref="O171:O174"/>
    <mergeCell ref="BM167:BM170"/>
    <mergeCell ref="A171:A174"/>
    <mergeCell ref="B171:B174"/>
    <mergeCell ref="C171:C174"/>
    <mergeCell ref="D171:D174"/>
    <mergeCell ref="E171:E174"/>
    <mergeCell ref="F171:F174"/>
    <mergeCell ref="G171:G174"/>
    <mergeCell ref="H171:H174"/>
    <mergeCell ref="I171:I174"/>
    <mergeCell ref="BG167:BG170"/>
    <mergeCell ref="BH167:BH170"/>
    <mergeCell ref="BI167:BI170"/>
    <mergeCell ref="BJ167:BJ170"/>
    <mergeCell ref="BK167:BK170"/>
    <mergeCell ref="BL167:BL170"/>
    <mergeCell ref="BA167:BA170"/>
    <mergeCell ref="BB167:BB170"/>
    <mergeCell ref="BC167:BC170"/>
    <mergeCell ref="BD167:BD170"/>
    <mergeCell ref="BE167:BE170"/>
    <mergeCell ref="BF167:BF170"/>
    <mergeCell ref="AT167:AT170"/>
    <mergeCell ref="AU167:AU170"/>
    <mergeCell ref="AV167:AV170"/>
    <mergeCell ref="AW167:AW170"/>
    <mergeCell ref="AY167:AY170"/>
    <mergeCell ref="AZ167:AZ170"/>
    <mergeCell ref="AN167:AN170"/>
    <mergeCell ref="AO167:AO170"/>
    <mergeCell ref="AP167:AP170"/>
    <mergeCell ref="AQ167:AQ170"/>
    <mergeCell ref="AR167:AR170"/>
    <mergeCell ref="AS167:AS170"/>
    <mergeCell ref="AH167:AH170"/>
    <mergeCell ref="AI167:AI170"/>
    <mergeCell ref="AJ167:AJ170"/>
    <mergeCell ref="AK167:AK170"/>
    <mergeCell ref="AL167:AL170"/>
    <mergeCell ref="AM167:AM170"/>
    <mergeCell ref="AB167:AB170"/>
    <mergeCell ref="AC167:AC170"/>
    <mergeCell ref="AD167:AD170"/>
    <mergeCell ref="AE167:AE170"/>
    <mergeCell ref="AF167:AF170"/>
    <mergeCell ref="AG167:AG170"/>
    <mergeCell ref="V167:V170"/>
    <mergeCell ref="W167:W170"/>
    <mergeCell ref="X167:X170"/>
    <mergeCell ref="Y167:Y170"/>
    <mergeCell ref="Z167:Z170"/>
    <mergeCell ref="AA167:AA170"/>
    <mergeCell ref="P167:P170"/>
    <mergeCell ref="Q167:Q170"/>
    <mergeCell ref="R167:R170"/>
    <mergeCell ref="S167:S170"/>
    <mergeCell ref="T167:T170"/>
    <mergeCell ref="U167:U170"/>
    <mergeCell ref="J167:J170"/>
    <mergeCell ref="K167:K170"/>
    <mergeCell ref="L167:L170"/>
    <mergeCell ref="M167:M170"/>
    <mergeCell ref="N167:N170"/>
    <mergeCell ref="O167:O170"/>
    <mergeCell ref="BM163:BM166"/>
    <mergeCell ref="A167:A170"/>
    <mergeCell ref="B167:B170"/>
    <mergeCell ref="C167:C170"/>
    <mergeCell ref="D167:D170"/>
    <mergeCell ref="E167:E170"/>
    <mergeCell ref="F167:F170"/>
    <mergeCell ref="G167:G170"/>
    <mergeCell ref="H167:H170"/>
    <mergeCell ref="I167:I170"/>
    <mergeCell ref="BG163:BG166"/>
    <mergeCell ref="BH163:BH166"/>
    <mergeCell ref="BI163:BI166"/>
    <mergeCell ref="BJ163:BJ166"/>
    <mergeCell ref="BK163:BK166"/>
    <mergeCell ref="BL163:BL166"/>
    <mergeCell ref="BA163:BA166"/>
    <mergeCell ref="BB163:BB166"/>
    <mergeCell ref="BC163:BC166"/>
    <mergeCell ref="BD163:BD166"/>
    <mergeCell ref="BE163:BE166"/>
    <mergeCell ref="BF163:BF166"/>
    <mergeCell ref="AT163:AT166"/>
    <mergeCell ref="AU163:AU166"/>
    <mergeCell ref="AV163:AV166"/>
    <mergeCell ref="AW163:AW166"/>
    <mergeCell ref="AY163:AY166"/>
    <mergeCell ref="AZ163:AZ166"/>
    <mergeCell ref="AN163:AN166"/>
    <mergeCell ref="AO163:AO166"/>
    <mergeCell ref="AP163:AP166"/>
    <mergeCell ref="AQ163:AQ166"/>
    <mergeCell ref="AR163:AR166"/>
    <mergeCell ref="AS163:AS166"/>
    <mergeCell ref="AH163:AH166"/>
    <mergeCell ref="AI163:AI166"/>
    <mergeCell ref="AJ163:AJ166"/>
    <mergeCell ref="AK163:AK166"/>
    <mergeCell ref="AL163:AL166"/>
    <mergeCell ref="AM163:AM166"/>
    <mergeCell ref="AB163:AB166"/>
    <mergeCell ref="AC163:AC166"/>
    <mergeCell ref="AD163:AD166"/>
    <mergeCell ref="AE163:AE166"/>
    <mergeCell ref="AF163:AF166"/>
    <mergeCell ref="AG163:AG166"/>
    <mergeCell ref="V163:V166"/>
    <mergeCell ref="W163:W166"/>
    <mergeCell ref="X163:X166"/>
    <mergeCell ref="Y163:Y166"/>
    <mergeCell ref="Z163:Z166"/>
    <mergeCell ref="AA163:AA166"/>
    <mergeCell ref="P163:P166"/>
    <mergeCell ref="Q163:Q166"/>
    <mergeCell ref="R163:R166"/>
    <mergeCell ref="S163:S166"/>
    <mergeCell ref="T163:T166"/>
    <mergeCell ref="U163:U166"/>
    <mergeCell ref="J163:J166"/>
    <mergeCell ref="K163:K166"/>
    <mergeCell ref="L163:L166"/>
    <mergeCell ref="M163:M166"/>
    <mergeCell ref="N163:N166"/>
    <mergeCell ref="O163:O166"/>
    <mergeCell ref="BM157:BM162"/>
    <mergeCell ref="A163:A166"/>
    <mergeCell ref="B163:B166"/>
    <mergeCell ref="C163:C166"/>
    <mergeCell ref="D163:D166"/>
    <mergeCell ref="E163:E166"/>
    <mergeCell ref="F163:F166"/>
    <mergeCell ref="G163:G166"/>
    <mergeCell ref="H163:H166"/>
    <mergeCell ref="I163:I166"/>
    <mergeCell ref="BG157:BG162"/>
    <mergeCell ref="BH157:BH162"/>
    <mergeCell ref="BI157:BI162"/>
    <mergeCell ref="BJ157:BJ162"/>
    <mergeCell ref="BK157:BK162"/>
    <mergeCell ref="BL157:BL162"/>
    <mergeCell ref="BA157:BA162"/>
    <mergeCell ref="BB157:BB162"/>
    <mergeCell ref="BC157:BC162"/>
    <mergeCell ref="BD157:BD162"/>
    <mergeCell ref="BE157:BE162"/>
    <mergeCell ref="BF157:BF162"/>
    <mergeCell ref="AT157:AT162"/>
    <mergeCell ref="AU157:AU162"/>
    <mergeCell ref="AV157:AV162"/>
    <mergeCell ref="AW157:AW162"/>
    <mergeCell ref="AY157:AY162"/>
    <mergeCell ref="AZ157:AZ162"/>
    <mergeCell ref="AN157:AN162"/>
    <mergeCell ref="AO157:AO162"/>
    <mergeCell ref="AP157:AP162"/>
    <mergeCell ref="AQ157:AQ162"/>
    <mergeCell ref="AR157:AR162"/>
    <mergeCell ref="AS157:AS162"/>
    <mergeCell ref="AH157:AH162"/>
    <mergeCell ref="AI157:AI162"/>
    <mergeCell ref="AJ157:AJ162"/>
    <mergeCell ref="AK157:AK162"/>
    <mergeCell ref="AL157:AL162"/>
    <mergeCell ref="AM157:AM162"/>
    <mergeCell ref="AB157:AB162"/>
    <mergeCell ref="AC157:AC162"/>
    <mergeCell ref="AD157:AD162"/>
    <mergeCell ref="AE157:AE162"/>
    <mergeCell ref="AF157:AF162"/>
    <mergeCell ref="AG157:AG162"/>
    <mergeCell ref="V157:V162"/>
    <mergeCell ref="W157:W162"/>
    <mergeCell ref="X157:X162"/>
    <mergeCell ref="Y157:Y162"/>
    <mergeCell ref="Z157:Z162"/>
    <mergeCell ref="AA157:AA162"/>
    <mergeCell ref="P157:P162"/>
    <mergeCell ref="Q157:Q162"/>
    <mergeCell ref="R157:R162"/>
    <mergeCell ref="S157:S162"/>
    <mergeCell ref="T157:T162"/>
    <mergeCell ref="U157:U162"/>
    <mergeCell ref="J157:J162"/>
    <mergeCell ref="K157:K162"/>
    <mergeCell ref="L157:L162"/>
    <mergeCell ref="M157:M162"/>
    <mergeCell ref="N157:N162"/>
    <mergeCell ref="O157:O162"/>
    <mergeCell ref="BM153:BM156"/>
    <mergeCell ref="A157:A162"/>
    <mergeCell ref="B157:B162"/>
    <mergeCell ref="C157:C162"/>
    <mergeCell ref="D157:D162"/>
    <mergeCell ref="E157:E162"/>
    <mergeCell ref="F157:F162"/>
    <mergeCell ref="G157:G162"/>
    <mergeCell ref="H157:H162"/>
    <mergeCell ref="I157:I162"/>
    <mergeCell ref="BG153:BG156"/>
    <mergeCell ref="BH153:BH156"/>
    <mergeCell ref="BI153:BI156"/>
    <mergeCell ref="BJ153:BJ156"/>
    <mergeCell ref="BK153:BK156"/>
    <mergeCell ref="BL153:BL156"/>
    <mergeCell ref="BA153:BA156"/>
    <mergeCell ref="BB153:BB156"/>
    <mergeCell ref="BC153:BC156"/>
    <mergeCell ref="BD153:BD156"/>
    <mergeCell ref="BE153:BE156"/>
    <mergeCell ref="BF153:BF156"/>
    <mergeCell ref="AT153:AT156"/>
    <mergeCell ref="AU153:AU156"/>
    <mergeCell ref="AV153:AV156"/>
    <mergeCell ref="AW153:AW156"/>
    <mergeCell ref="AY153:AY156"/>
    <mergeCell ref="AZ153:AZ156"/>
    <mergeCell ref="AN153:AN156"/>
    <mergeCell ref="AO153:AO156"/>
    <mergeCell ref="AP153:AP156"/>
    <mergeCell ref="AQ153:AQ156"/>
    <mergeCell ref="AR153:AR156"/>
    <mergeCell ref="AS153:AS156"/>
    <mergeCell ref="AH153:AH156"/>
    <mergeCell ref="AI153:AI156"/>
    <mergeCell ref="AJ153:AJ156"/>
    <mergeCell ref="AK153:AK156"/>
    <mergeCell ref="AL153:AL156"/>
    <mergeCell ref="AM153:AM156"/>
    <mergeCell ref="AB153:AB156"/>
    <mergeCell ref="AC153:AC156"/>
    <mergeCell ref="AD153:AD156"/>
    <mergeCell ref="AE153:AE156"/>
    <mergeCell ref="AF153:AF156"/>
    <mergeCell ref="AG153:AG156"/>
    <mergeCell ref="V153:V156"/>
    <mergeCell ref="W153:W156"/>
    <mergeCell ref="X153:X156"/>
    <mergeCell ref="Y153:Y156"/>
    <mergeCell ref="Z153:Z156"/>
    <mergeCell ref="AA153:AA156"/>
    <mergeCell ref="P153:P156"/>
    <mergeCell ref="Q153:Q156"/>
    <mergeCell ref="R153:R156"/>
    <mergeCell ref="S153:S156"/>
    <mergeCell ref="T153:T156"/>
    <mergeCell ref="U153:U156"/>
    <mergeCell ref="J153:J156"/>
    <mergeCell ref="K153:K156"/>
    <mergeCell ref="L153:L156"/>
    <mergeCell ref="M153:M156"/>
    <mergeCell ref="N153:N156"/>
    <mergeCell ref="O153:O156"/>
    <mergeCell ref="BM150:BM152"/>
    <mergeCell ref="A153:A156"/>
    <mergeCell ref="B153:B156"/>
    <mergeCell ref="C153:C156"/>
    <mergeCell ref="D153:D156"/>
    <mergeCell ref="E153:E156"/>
    <mergeCell ref="F153:F156"/>
    <mergeCell ref="G153:G156"/>
    <mergeCell ref="H153:H156"/>
    <mergeCell ref="I153:I156"/>
    <mergeCell ref="BG150:BG152"/>
    <mergeCell ref="BH150:BH152"/>
    <mergeCell ref="BI150:BI152"/>
    <mergeCell ref="BJ150:BJ152"/>
    <mergeCell ref="BK150:BK152"/>
    <mergeCell ref="BL150:BL152"/>
    <mergeCell ref="BA150:BA152"/>
    <mergeCell ref="BB150:BB152"/>
    <mergeCell ref="BC150:BC152"/>
    <mergeCell ref="BD150:BD152"/>
    <mergeCell ref="BE150:BE152"/>
    <mergeCell ref="BF150:BF152"/>
    <mergeCell ref="AT150:AT152"/>
    <mergeCell ref="AU150:AU152"/>
    <mergeCell ref="AV150:AV152"/>
    <mergeCell ref="AW150:AW152"/>
    <mergeCell ref="AY150:AY152"/>
    <mergeCell ref="AZ150:AZ152"/>
    <mergeCell ref="AN150:AN152"/>
    <mergeCell ref="AO150:AO152"/>
    <mergeCell ref="AP150:AP152"/>
    <mergeCell ref="AQ150:AQ152"/>
    <mergeCell ref="AR150:AR152"/>
    <mergeCell ref="AS150:AS152"/>
    <mergeCell ref="AH150:AH152"/>
    <mergeCell ref="AI150:AI152"/>
    <mergeCell ref="AJ150:AJ152"/>
    <mergeCell ref="AK150:AK152"/>
    <mergeCell ref="AL150:AL152"/>
    <mergeCell ref="AM150:AM152"/>
    <mergeCell ref="AB150:AB152"/>
    <mergeCell ref="AC150:AC152"/>
    <mergeCell ref="AD150:AD152"/>
    <mergeCell ref="AE150:AE152"/>
    <mergeCell ref="AF150:AF152"/>
    <mergeCell ref="AG150:AG152"/>
    <mergeCell ref="V150:V152"/>
    <mergeCell ref="W150:W152"/>
    <mergeCell ref="X150:X152"/>
    <mergeCell ref="Y150:Y152"/>
    <mergeCell ref="Z150:Z152"/>
    <mergeCell ref="AA150:AA152"/>
    <mergeCell ref="P150:P152"/>
    <mergeCell ref="Q150:Q152"/>
    <mergeCell ref="R150:R152"/>
    <mergeCell ref="S150:S152"/>
    <mergeCell ref="T150:T152"/>
    <mergeCell ref="U150:U152"/>
    <mergeCell ref="J150:J152"/>
    <mergeCell ref="K150:K152"/>
    <mergeCell ref="L150:L152"/>
    <mergeCell ref="M150:M152"/>
    <mergeCell ref="N150:N152"/>
    <mergeCell ref="O150:O152"/>
    <mergeCell ref="BM146:BM149"/>
    <mergeCell ref="A150:A152"/>
    <mergeCell ref="B150:B152"/>
    <mergeCell ref="C150:C152"/>
    <mergeCell ref="D150:D152"/>
    <mergeCell ref="E150:E152"/>
    <mergeCell ref="F150:F152"/>
    <mergeCell ref="G150:G152"/>
    <mergeCell ref="H150:H152"/>
    <mergeCell ref="I150:I152"/>
    <mergeCell ref="BG146:BG149"/>
    <mergeCell ref="BH146:BH149"/>
    <mergeCell ref="BI146:BI149"/>
    <mergeCell ref="BJ146:BJ149"/>
    <mergeCell ref="BK146:BK149"/>
    <mergeCell ref="BL146:BL149"/>
    <mergeCell ref="BA146:BA149"/>
    <mergeCell ref="BB146:BB149"/>
    <mergeCell ref="BC146:BC149"/>
    <mergeCell ref="BD146:BD149"/>
    <mergeCell ref="BE146:BE149"/>
    <mergeCell ref="BF146:BF149"/>
    <mergeCell ref="AT146:AT149"/>
    <mergeCell ref="AU146:AU149"/>
    <mergeCell ref="AV146:AV149"/>
    <mergeCell ref="AW146:AW149"/>
    <mergeCell ref="AY146:AY149"/>
    <mergeCell ref="AZ146:AZ149"/>
    <mergeCell ref="AM146:AM149"/>
    <mergeCell ref="AN146:AN149"/>
    <mergeCell ref="AO146:AO149"/>
    <mergeCell ref="AP146:AP149"/>
    <mergeCell ref="AR146:AR149"/>
    <mergeCell ref="AS146:AS149"/>
    <mergeCell ref="AG146:AG149"/>
    <mergeCell ref="AH146:AH149"/>
    <mergeCell ref="AI146:AI149"/>
    <mergeCell ref="AJ146:AJ149"/>
    <mergeCell ref="AK146:AK149"/>
    <mergeCell ref="AL146:AL149"/>
    <mergeCell ref="AA146:AA149"/>
    <mergeCell ref="AB146:AB149"/>
    <mergeCell ref="AC146:AC149"/>
    <mergeCell ref="AD146:AD149"/>
    <mergeCell ref="AE146:AE149"/>
    <mergeCell ref="AF146:AF149"/>
    <mergeCell ref="U146:U149"/>
    <mergeCell ref="V146:V149"/>
    <mergeCell ref="W146:W149"/>
    <mergeCell ref="X146:X149"/>
    <mergeCell ref="Y146:Y149"/>
    <mergeCell ref="Z146:Z149"/>
    <mergeCell ref="O146:O149"/>
    <mergeCell ref="P146:P149"/>
    <mergeCell ref="Q146:Q149"/>
    <mergeCell ref="R146:R149"/>
    <mergeCell ref="S146:S149"/>
    <mergeCell ref="T146:T149"/>
    <mergeCell ref="I146:I149"/>
    <mergeCell ref="J146:J149"/>
    <mergeCell ref="K146:K149"/>
    <mergeCell ref="L146:L149"/>
    <mergeCell ref="M146:M149"/>
    <mergeCell ref="N146:N149"/>
    <mergeCell ref="BL143:BL145"/>
    <mergeCell ref="BM143:BM145"/>
    <mergeCell ref="A146:A149"/>
    <mergeCell ref="B146:B149"/>
    <mergeCell ref="C146:C149"/>
    <mergeCell ref="D146:D149"/>
    <mergeCell ref="E146:E149"/>
    <mergeCell ref="F146:F149"/>
    <mergeCell ref="G146:G149"/>
    <mergeCell ref="H146:H149"/>
    <mergeCell ref="BF143:BF145"/>
    <mergeCell ref="BG143:BG145"/>
    <mergeCell ref="BH143:BH145"/>
    <mergeCell ref="BI143:BI145"/>
    <mergeCell ref="BJ143:BJ145"/>
    <mergeCell ref="BK143:BK145"/>
    <mergeCell ref="AZ143:AZ145"/>
    <mergeCell ref="BA143:BA145"/>
    <mergeCell ref="BB143:BB145"/>
    <mergeCell ref="BC143:BC145"/>
    <mergeCell ref="BD143:BD145"/>
    <mergeCell ref="BE143:BE145"/>
    <mergeCell ref="AS143:AS145"/>
    <mergeCell ref="AT143:AT145"/>
    <mergeCell ref="AU143:AU145"/>
    <mergeCell ref="AV143:AV145"/>
    <mergeCell ref="AW143:AW145"/>
    <mergeCell ref="AY143:AY145"/>
    <mergeCell ref="AM143:AM145"/>
    <mergeCell ref="AN143:AN145"/>
    <mergeCell ref="AO143:AO145"/>
    <mergeCell ref="AP143:AP145"/>
    <mergeCell ref="AQ143:AQ145"/>
    <mergeCell ref="AR143:AR145"/>
    <mergeCell ref="AG143:AG145"/>
    <mergeCell ref="AH143:AH145"/>
    <mergeCell ref="AI143:AI145"/>
    <mergeCell ref="AJ143:AJ145"/>
    <mergeCell ref="AK143:AK145"/>
    <mergeCell ref="AL143:AL145"/>
    <mergeCell ref="AA143:AA145"/>
    <mergeCell ref="AB143:AB145"/>
    <mergeCell ref="AC143:AC145"/>
    <mergeCell ref="AD143:AD145"/>
    <mergeCell ref="AE143:AE145"/>
    <mergeCell ref="AF143:AF145"/>
    <mergeCell ref="U143:U145"/>
    <mergeCell ref="V143:V145"/>
    <mergeCell ref="W143:W145"/>
    <mergeCell ref="X143:X145"/>
    <mergeCell ref="Y143:Y145"/>
    <mergeCell ref="Z143:Z145"/>
    <mergeCell ref="O143:O145"/>
    <mergeCell ref="P143:P145"/>
    <mergeCell ref="Q143:Q145"/>
    <mergeCell ref="R143:R145"/>
    <mergeCell ref="S143:S145"/>
    <mergeCell ref="T143:T145"/>
    <mergeCell ref="I143:I145"/>
    <mergeCell ref="J143:J145"/>
    <mergeCell ref="K143:K145"/>
    <mergeCell ref="L143:L145"/>
    <mergeCell ref="M143:M145"/>
    <mergeCell ref="N143:N145"/>
    <mergeCell ref="BL139:BL142"/>
    <mergeCell ref="BM139:BM142"/>
    <mergeCell ref="A143:A145"/>
    <mergeCell ref="B143:B145"/>
    <mergeCell ref="C143:C145"/>
    <mergeCell ref="D143:D145"/>
    <mergeCell ref="E143:E145"/>
    <mergeCell ref="F143:F145"/>
    <mergeCell ref="G143:G145"/>
    <mergeCell ref="H143:H145"/>
    <mergeCell ref="BF139:BF142"/>
    <mergeCell ref="BG139:BG142"/>
    <mergeCell ref="BH139:BH142"/>
    <mergeCell ref="BI139:BI142"/>
    <mergeCell ref="BJ139:BJ142"/>
    <mergeCell ref="BK139:BK142"/>
    <mergeCell ref="AZ139:AZ142"/>
    <mergeCell ref="BA139:BA142"/>
    <mergeCell ref="BB139:BB142"/>
    <mergeCell ref="BC139:BC142"/>
    <mergeCell ref="BD139:BD142"/>
    <mergeCell ref="BE139:BE142"/>
    <mergeCell ref="AS139:AS142"/>
    <mergeCell ref="AT139:AT142"/>
    <mergeCell ref="AU139:AU142"/>
    <mergeCell ref="AV139:AV142"/>
    <mergeCell ref="AW139:AW142"/>
    <mergeCell ref="AY139:AY142"/>
    <mergeCell ref="AM139:AM142"/>
    <mergeCell ref="AN139:AN142"/>
    <mergeCell ref="AO139:AO142"/>
    <mergeCell ref="AP139:AP142"/>
    <mergeCell ref="AQ139:AQ142"/>
    <mergeCell ref="AR139:AR142"/>
    <mergeCell ref="AG139:AG142"/>
    <mergeCell ref="AH139:AH142"/>
    <mergeCell ref="AI139:AI142"/>
    <mergeCell ref="AJ139:AJ142"/>
    <mergeCell ref="AK139:AK142"/>
    <mergeCell ref="AL139:AL142"/>
    <mergeCell ref="AA139:AA142"/>
    <mergeCell ref="AB139:AB142"/>
    <mergeCell ref="AC139:AC142"/>
    <mergeCell ref="AD139:AD142"/>
    <mergeCell ref="AE139:AE142"/>
    <mergeCell ref="AF139:AF142"/>
    <mergeCell ref="U139:U142"/>
    <mergeCell ref="V139:V142"/>
    <mergeCell ref="W139:W142"/>
    <mergeCell ref="X139:X142"/>
    <mergeCell ref="Y139:Y142"/>
    <mergeCell ref="Z139:Z142"/>
    <mergeCell ref="O139:O142"/>
    <mergeCell ref="P139:P142"/>
    <mergeCell ref="Q139:Q142"/>
    <mergeCell ref="R139:R142"/>
    <mergeCell ref="S139:S142"/>
    <mergeCell ref="T139:T142"/>
    <mergeCell ref="I139:I142"/>
    <mergeCell ref="J139:J142"/>
    <mergeCell ref="K139:K142"/>
    <mergeCell ref="L139:L142"/>
    <mergeCell ref="M139:M142"/>
    <mergeCell ref="N139:N142"/>
    <mergeCell ref="BL134:BL138"/>
    <mergeCell ref="BM134:BM138"/>
    <mergeCell ref="A139:A142"/>
    <mergeCell ref="B139:B142"/>
    <mergeCell ref="C139:C142"/>
    <mergeCell ref="D139:D142"/>
    <mergeCell ref="E139:E142"/>
    <mergeCell ref="F139:F142"/>
    <mergeCell ref="G139:G142"/>
    <mergeCell ref="H139:H142"/>
    <mergeCell ref="BF134:BF138"/>
    <mergeCell ref="BG134:BG138"/>
    <mergeCell ref="BH134:BH138"/>
    <mergeCell ref="BI134:BI138"/>
    <mergeCell ref="BJ134:BJ138"/>
    <mergeCell ref="BK134:BK138"/>
    <mergeCell ref="AZ134:AZ138"/>
    <mergeCell ref="BA134:BA138"/>
    <mergeCell ref="BB134:BB138"/>
    <mergeCell ref="BC134:BC138"/>
    <mergeCell ref="BD134:BD138"/>
    <mergeCell ref="BE134:BE138"/>
    <mergeCell ref="AS134:AS138"/>
    <mergeCell ref="AT134:AT138"/>
    <mergeCell ref="AU134:AU138"/>
    <mergeCell ref="AV134:AV138"/>
    <mergeCell ref="AW134:AW138"/>
    <mergeCell ref="AY134:AY138"/>
    <mergeCell ref="AM134:AM138"/>
    <mergeCell ref="AN134:AN138"/>
    <mergeCell ref="AO134:AO138"/>
    <mergeCell ref="AP134:AP138"/>
    <mergeCell ref="AQ134:AQ138"/>
    <mergeCell ref="AR134:AR138"/>
    <mergeCell ref="AG134:AG138"/>
    <mergeCell ref="AH134:AH138"/>
    <mergeCell ref="AI134:AI138"/>
    <mergeCell ref="AJ134:AJ138"/>
    <mergeCell ref="AK134:AK138"/>
    <mergeCell ref="AL134:AL138"/>
    <mergeCell ref="AA134:AA138"/>
    <mergeCell ref="AB134:AB138"/>
    <mergeCell ref="AC134:AC138"/>
    <mergeCell ref="AD134:AD138"/>
    <mergeCell ref="AE134:AE138"/>
    <mergeCell ref="AF134:AF138"/>
    <mergeCell ref="U134:U138"/>
    <mergeCell ref="V134:V138"/>
    <mergeCell ref="W134:W138"/>
    <mergeCell ref="X134:X138"/>
    <mergeCell ref="Y134:Y138"/>
    <mergeCell ref="Z134:Z138"/>
    <mergeCell ref="O134:O138"/>
    <mergeCell ref="P134:P138"/>
    <mergeCell ref="Q134:Q138"/>
    <mergeCell ref="R134:R138"/>
    <mergeCell ref="S134:S138"/>
    <mergeCell ref="T134:T138"/>
    <mergeCell ref="I134:I138"/>
    <mergeCell ref="J134:J138"/>
    <mergeCell ref="K134:K138"/>
    <mergeCell ref="L134:L138"/>
    <mergeCell ref="M134:M138"/>
    <mergeCell ref="N134:N138"/>
    <mergeCell ref="BL130:BL133"/>
    <mergeCell ref="BM130:BM133"/>
    <mergeCell ref="A134:A138"/>
    <mergeCell ref="B134:B138"/>
    <mergeCell ref="C134:C138"/>
    <mergeCell ref="D134:D138"/>
    <mergeCell ref="E134:E138"/>
    <mergeCell ref="F134:F138"/>
    <mergeCell ref="G134:G138"/>
    <mergeCell ref="H134:H138"/>
    <mergeCell ref="BF130:BF133"/>
    <mergeCell ref="BG130:BG133"/>
    <mergeCell ref="BH130:BH133"/>
    <mergeCell ref="BI130:BI133"/>
    <mergeCell ref="BJ130:BJ133"/>
    <mergeCell ref="BK130:BK133"/>
    <mergeCell ref="AZ130:AZ133"/>
    <mergeCell ref="BA130:BA133"/>
    <mergeCell ref="BB130:BB133"/>
    <mergeCell ref="BC130:BC133"/>
    <mergeCell ref="BD130:BD133"/>
    <mergeCell ref="BE130:BE133"/>
    <mergeCell ref="AS130:AS133"/>
    <mergeCell ref="AT130:AT133"/>
    <mergeCell ref="AU130:AU133"/>
    <mergeCell ref="AV130:AV133"/>
    <mergeCell ref="AW130:AW133"/>
    <mergeCell ref="AY130:AY133"/>
    <mergeCell ref="AM130:AM133"/>
    <mergeCell ref="AN130:AN133"/>
    <mergeCell ref="AO130:AO133"/>
    <mergeCell ref="AP130:AP133"/>
    <mergeCell ref="AQ130:AQ133"/>
    <mergeCell ref="AR130:AR133"/>
    <mergeCell ref="AG130:AG133"/>
    <mergeCell ref="AH130:AH133"/>
    <mergeCell ref="AI130:AI133"/>
    <mergeCell ref="AJ130:AJ133"/>
    <mergeCell ref="AK130:AK133"/>
    <mergeCell ref="AL130:AL133"/>
    <mergeCell ref="AA130:AA133"/>
    <mergeCell ref="AB130:AB133"/>
    <mergeCell ref="AC130:AC133"/>
    <mergeCell ref="AD130:AD133"/>
    <mergeCell ref="AE130:AE133"/>
    <mergeCell ref="AF130:AF133"/>
    <mergeCell ref="U130:U133"/>
    <mergeCell ref="V130:V133"/>
    <mergeCell ref="W130:W133"/>
    <mergeCell ref="X130:X133"/>
    <mergeCell ref="Y130:Y133"/>
    <mergeCell ref="Z130:Z133"/>
    <mergeCell ref="O130:O133"/>
    <mergeCell ref="P130:P133"/>
    <mergeCell ref="Q130:Q133"/>
    <mergeCell ref="R130:R133"/>
    <mergeCell ref="S130:S133"/>
    <mergeCell ref="T130:T133"/>
    <mergeCell ref="I130:I133"/>
    <mergeCell ref="J130:J133"/>
    <mergeCell ref="K130:K133"/>
    <mergeCell ref="L130:L133"/>
    <mergeCell ref="M130:M133"/>
    <mergeCell ref="N130:N133"/>
    <mergeCell ref="BL126:BL129"/>
    <mergeCell ref="BM126:BM129"/>
    <mergeCell ref="A130:A133"/>
    <mergeCell ref="B130:B133"/>
    <mergeCell ref="C130:C133"/>
    <mergeCell ref="D130:D133"/>
    <mergeCell ref="E130:E133"/>
    <mergeCell ref="F130:F133"/>
    <mergeCell ref="G130:G133"/>
    <mergeCell ref="H130:H133"/>
    <mergeCell ref="BF126:BF129"/>
    <mergeCell ref="BG126:BG129"/>
    <mergeCell ref="BH126:BH129"/>
    <mergeCell ref="BI126:BI129"/>
    <mergeCell ref="BJ126:BJ129"/>
    <mergeCell ref="BK126:BK129"/>
    <mergeCell ref="AZ126:AZ129"/>
    <mergeCell ref="BA126:BA129"/>
    <mergeCell ref="BB126:BB129"/>
    <mergeCell ref="BC126:BC129"/>
    <mergeCell ref="BD126:BD129"/>
    <mergeCell ref="BE126:BE129"/>
    <mergeCell ref="AS126:AS129"/>
    <mergeCell ref="AT126:AT129"/>
    <mergeCell ref="AU126:AU129"/>
    <mergeCell ref="AV126:AV129"/>
    <mergeCell ref="AW126:AW129"/>
    <mergeCell ref="AY126:AY129"/>
    <mergeCell ref="AM126:AM129"/>
    <mergeCell ref="AN126:AN129"/>
    <mergeCell ref="AO126:AO129"/>
    <mergeCell ref="AP126:AP129"/>
    <mergeCell ref="AQ126:AQ129"/>
    <mergeCell ref="AR126:AR129"/>
    <mergeCell ref="AG126:AG129"/>
    <mergeCell ref="AH126:AH129"/>
    <mergeCell ref="AI126:AI129"/>
    <mergeCell ref="AJ126:AJ129"/>
    <mergeCell ref="AK126:AK129"/>
    <mergeCell ref="AL126:AL129"/>
    <mergeCell ref="AA126:AA129"/>
    <mergeCell ref="AB126:AB129"/>
    <mergeCell ref="AC126:AC129"/>
    <mergeCell ref="AD126:AD129"/>
    <mergeCell ref="AE126:AE129"/>
    <mergeCell ref="AF126:AF129"/>
    <mergeCell ref="U126:U129"/>
    <mergeCell ref="V126:V129"/>
    <mergeCell ref="W126:W129"/>
    <mergeCell ref="X126:X129"/>
    <mergeCell ref="Y126:Y129"/>
    <mergeCell ref="Z126:Z129"/>
    <mergeCell ref="O126:O129"/>
    <mergeCell ref="P126:P129"/>
    <mergeCell ref="Q126:Q129"/>
    <mergeCell ref="R126:R129"/>
    <mergeCell ref="S126:S129"/>
    <mergeCell ref="T126:T129"/>
    <mergeCell ref="I126:I129"/>
    <mergeCell ref="J126:J129"/>
    <mergeCell ref="K126:K129"/>
    <mergeCell ref="L126:L129"/>
    <mergeCell ref="M126:M129"/>
    <mergeCell ref="N126:N129"/>
    <mergeCell ref="BL123:BL125"/>
    <mergeCell ref="BM123:BM125"/>
    <mergeCell ref="A126:A129"/>
    <mergeCell ref="B126:B129"/>
    <mergeCell ref="C126:C129"/>
    <mergeCell ref="D126:D129"/>
    <mergeCell ref="E126:E129"/>
    <mergeCell ref="F126:F129"/>
    <mergeCell ref="G126:G129"/>
    <mergeCell ref="H126:H129"/>
    <mergeCell ref="BF123:BF125"/>
    <mergeCell ref="BG123:BG125"/>
    <mergeCell ref="BH123:BH125"/>
    <mergeCell ref="BI123:BI125"/>
    <mergeCell ref="BJ123:BJ125"/>
    <mergeCell ref="BK123:BK125"/>
    <mergeCell ref="AZ123:AZ125"/>
    <mergeCell ref="BA123:BA125"/>
    <mergeCell ref="BB123:BB125"/>
    <mergeCell ref="BC123:BC125"/>
    <mergeCell ref="BD123:BD125"/>
    <mergeCell ref="BE123:BE125"/>
    <mergeCell ref="AS123:AS125"/>
    <mergeCell ref="AT123:AT125"/>
    <mergeCell ref="AU123:AU125"/>
    <mergeCell ref="AV123:AV125"/>
    <mergeCell ref="AW123:AW125"/>
    <mergeCell ref="AY123:AY125"/>
    <mergeCell ref="AM123:AM125"/>
    <mergeCell ref="AN123:AN125"/>
    <mergeCell ref="AO123:AO125"/>
    <mergeCell ref="AP123:AP125"/>
    <mergeCell ref="AQ123:AQ125"/>
    <mergeCell ref="AR123:AR125"/>
    <mergeCell ref="AG123:AG125"/>
    <mergeCell ref="AH123:AH125"/>
    <mergeCell ref="AI123:AI125"/>
    <mergeCell ref="AJ123:AJ125"/>
    <mergeCell ref="AK123:AK125"/>
    <mergeCell ref="AL123:AL125"/>
    <mergeCell ref="AA123:AA125"/>
    <mergeCell ref="AB123:AB125"/>
    <mergeCell ref="AC123:AC125"/>
    <mergeCell ref="AD123:AD125"/>
    <mergeCell ref="AE123:AE125"/>
    <mergeCell ref="AF123:AF125"/>
    <mergeCell ref="U123:U125"/>
    <mergeCell ref="V123:V125"/>
    <mergeCell ref="W123:W125"/>
    <mergeCell ref="X123:X125"/>
    <mergeCell ref="Y123:Y125"/>
    <mergeCell ref="Z123:Z125"/>
    <mergeCell ref="O123:O125"/>
    <mergeCell ref="P123:P125"/>
    <mergeCell ref="Q123:Q125"/>
    <mergeCell ref="R123:R125"/>
    <mergeCell ref="S123:S125"/>
    <mergeCell ref="T123:T125"/>
    <mergeCell ref="I123:I125"/>
    <mergeCell ref="J123:J125"/>
    <mergeCell ref="K123:K125"/>
    <mergeCell ref="L123:L125"/>
    <mergeCell ref="M123:M125"/>
    <mergeCell ref="N123:N125"/>
    <mergeCell ref="BL121:BL122"/>
    <mergeCell ref="BM121:BM122"/>
    <mergeCell ref="A123:A125"/>
    <mergeCell ref="B123:B125"/>
    <mergeCell ref="C123:C125"/>
    <mergeCell ref="D123:D125"/>
    <mergeCell ref="E123:E125"/>
    <mergeCell ref="F123:F125"/>
    <mergeCell ref="G123:G125"/>
    <mergeCell ref="H123:H125"/>
    <mergeCell ref="BF121:BF122"/>
    <mergeCell ref="BG121:BG122"/>
    <mergeCell ref="BH121:BH122"/>
    <mergeCell ref="BI121:BI122"/>
    <mergeCell ref="BJ121:BJ122"/>
    <mergeCell ref="BK121:BK122"/>
    <mergeCell ref="AZ121:AZ122"/>
    <mergeCell ref="BA121:BA122"/>
    <mergeCell ref="BB121:BB122"/>
    <mergeCell ref="BC121:BC122"/>
    <mergeCell ref="BD121:BD122"/>
    <mergeCell ref="BE121:BE122"/>
    <mergeCell ref="AS121:AS122"/>
    <mergeCell ref="AT121:AT122"/>
    <mergeCell ref="AU121:AU122"/>
    <mergeCell ref="AV121:AV122"/>
    <mergeCell ref="AW121:AW122"/>
    <mergeCell ref="AY121:AY122"/>
    <mergeCell ref="AM121:AM122"/>
    <mergeCell ref="AN121:AN122"/>
    <mergeCell ref="AO121:AO122"/>
    <mergeCell ref="AP121:AP122"/>
    <mergeCell ref="AQ121:AQ122"/>
    <mergeCell ref="AR121:AR122"/>
    <mergeCell ref="AG121:AG122"/>
    <mergeCell ref="AH121:AH122"/>
    <mergeCell ref="AI121:AI122"/>
    <mergeCell ref="AJ121:AJ122"/>
    <mergeCell ref="AK121:AK122"/>
    <mergeCell ref="AL121:AL122"/>
    <mergeCell ref="AA121:AA122"/>
    <mergeCell ref="AB121:AB122"/>
    <mergeCell ref="AC121:AC122"/>
    <mergeCell ref="AD121:AD122"/>
    <mergeCell ref="AE121:AE122"/>
    <mergeCell ref="AF121:AF122"/>
    <mergeCell ref="U121:U122"/>
    <mergeCell ref="V121:V122"/>
    <mergeCell ref="W121:W122"/>
    <mergeCell ref="X121:X122"/>
    <mergeCell ref="Y121:Y122"/>
    <mergeCell ref="Z121:Z122"/>
    <mergeCell ref="O121:O122"/>
    <mergeCell ref="P121:P122"/>
    <mergeCell ref="Q121:Q122"/>
    <mergeCell ref="R121:R122"/>
    <mergeCell ref="S121:S122"/>
    <mergeCell ref="T121:T122"/>
    <mergeCell ref="I121:I122"/>
    <mergeCell ref="J121:J122"/>
    <mergeCell ref="K121:K122"/>
    <mergeCell ref="L121:L122"/>
    <mergeCell ref="M121:M122"/>
    <mergeCell ref="N121:N122"/>
    <mergeCell ref="BL114:BL120"/>
    <mergeCell ref="BM114:BM120"/>
    <mergeCell ref="A121:A122"/>
    <mergeCell ref="B121:B122"/>
    <mergeCell ref="C121:C122"/>
    <mergeCell ref="D121:D122"/>
    <mergeCell ref="E121:E122"/>
    <mergeCell ref="F121:F122"/>
    <mergeCell ref="G121:G122"/>
    <mergeCell ref="H121:H122"/>
    <mergeCell ref="BF114:BF120"/>
    <mergeCell ref="BG114:BG120"/>
    <mergeCell ref="BH114:BH120"/>
    <mergeCell ref="BI114:BI120"/>
    <mergeCell ref="BJ114:BJ120"/>
    <mergeCell ref="BK114:BK120"/>
    <mergeCell ref="AZ114:AZ120"/>
    <mergeCell ref="BA114:BA120"/>
    <mergeCell ref="BB114:BB120"/>
    <mergeCell ref="BC114:BC120"/>
    <mergeCell ref="BD114:BD120"/>
    <mergeCell ref="BE114:BE120"/>
    <mergeCell ref="AS114:AS120"/>
    <mergeCell ref="AT114:AT120"/>
    <mergeCell ref="AU114:AU120"/>
    <mergeCell ref="AV114:AV120"/>
    <mergeCell ref="AW114:AW120"/>
    <mergeCell ref="AY114:AY120"/>
    <mergeCell ref="AM114:AM120"/>
    <mergeCell ref="AN114:AN120"/>
    <mergeCell ref="AO114:AO120"/>
    <mergeCell ref="AP114:AP120"/>
    <mergeCell ref="AQ114:AQ120"/>
    <mergeCell ref="AR114:AR120"/>
    <mergeCell ref="AG114:AG120"/>
    <mergeCell ref="AH114:AH120"/>
    <mergeCell ref="AI114:AI120"/>
    <mergeCell ref="AJ114:AJ120"/>
    <mergeCell ref="AK114:AK120"/>
    <mergeCell ref="AL114:AL120"/>
    <mergeCell ref="AA114:AA120"/>
    <mergeCell ref="AB114:AB120"/>
    <mergeCell ref="AC114:AC120"/>
    <mergeCell ref="AD114:AD120"/>
    <mergeCell ref="AE114:AE120"/>
    <mergeCell ref="AF114:AF120"/>
    <mergeCell ref="U114:U120"/>
    <mergeCell ref="V114:V120"/>
    <mergeCell ref="W114:W120"/>
    <mergeCell ref="X114:X120"/>
    <mergeCell ref="Y114:Y120"/>
    <mergeCell ref="Z114:Z120"/>
    <mergeCell ref="O114:O120"/>
    <mergeCell ref="P114:P120"/>
    <mergeCell ref="Q114:Q120"/>
    <mergeCell ref="R114:R120"/>
    <mergeCell ref="S114:S120"/>
    <mergeCell ref="T114:T120"/>
    <mergeCell ref="I114:I120"/>
    <mergeCell ref="J114:J120"/>
    <mergeCell ref="K114:K120"/>
    <mergeCell ref="L114:L120"/>
    <mergeCell ref="M114:M120"/>
    <mergeCell ref="N114:N120"/>
    <mergeCell ref="BL111:BL113"/>
    <mergeCell ref="BM111:BM113"/>
    <mergeCell ref="A114:A120"/>
    <mergeCell ref="B114:B120"/>
    <mergeCell ref="C114:C120"/>
    <mergeCell ref="D114:D120"/>
    <mergeCell ref="E114:E120"/>
    <mergeCell ref="F114:F120"/>
    <mergeCell ref="G114:G120"/>
    <mergeCell ref="H114:H120"/>
    <mergeCell ref="BF111:BF113"/>
    <mergeCell ref="BG111:BG113"/>
    <mergeCell ref="BH111:BH113"/>
    <mergeCell ref="BI111:BI113"/>
    <mergeCell ref="BJ111:BJ113"/>
    <mergeCell ref="BK111:BK113"/>
    <mergeCell ref="AZ111:AZ113"/>
    <mergeCell ref="BA111:BA113"/>
    <mergeCell ref="BB111:BB113"/>
    <mergeCell ref="BC111:BC113"/>
    <mergeCell ref="BD111:BD113"/>
    <mergeCell ref="BE111:BE113"/>
    <mergeCell ref="AS111:AS113"/>
    <mergeCell ref="AT111:AT113"/>
    <mergeCell ref="AU111:AU113"/>
    <mergeCell ref="AV111:AV113"/>
    <mergeCell ref="AW111:AW113"/>
    <mergeCell ref="AY111:AY113"/>
    <mergeCell ref="AM111:AM113"/>
    <mergeCell ref="AN111:AN113"/>
    <mergeCell ref="AO111:AO113"/>
    <mergeCell ref="AP111:AP113"/>
    <mergeCell ref="AQ111:AQ113"/>
    <mergeCell ref="AR111:AR113"/>
    <mergeCell ref="AG111:AG113"/>
    <mergeCell ref="AH111:AH113"/>
    <mergeCell ref="AI111:AI113"/>
    <mergeCell ref="AJ111:AJ113"/>
    <mergeCell ref="AK111:AK113"/>
    <mergeCell ref="AL111:AL113"/>
    <mergeCell ref="AA111:AA113"/>
    <mergeCell ref="AB111:AB113"/>
    <mergeCell ref="AC111:AC113"/>
    <mergeCell ref="AD111:AD113"/>
    <mergeCell ref="AE111:AE113"/>
    <mergeCell ref="AF111:AF113"/>
    <mergeCell ref="U111:U113"/>
    <mergeCell ref="V111:V113"/>
    <mergeCell ref="W111:W113"/>
    <mergeCell ref="X111:X113"/>
    <mergeCell ref="Y111:Y113"/>
    <mergeCell ref="Z111:Z113"/>
    <mergeCell ref="O111:O113"/>
    <mergeCell ref="P111:P113"/>
    <mergeCell ref="Q111:Q113"/>
    <mergeCell ref="R111:R113"/>
    <mergeCell ref="S111:S113"/>
    <mergeCell ref="T111:T113"/>
    <mergeCell ref="I111:I113"/>
    <mergeCell ref="J111:J113"/>
    <mergeCell ref="K111:K113"/>
    <mergeCell ref="L111:L113"/>
    <mergeCell ref="M111:M113"/>
    <mergeCell ref="N111:N113"/>
    <mergeCell ref="BL108:BL110"/>
    <mergeCell ref="BM108:BM110"/>
    <mergeCell ref="A111:A113"/>
    <mergeCell ref="B111:B113"/>
    <mergeCell ref="C111:C113"/>
    <mergeCell ref="D111:D113"/>
    <mergeCell ref="E111:E113"/>
    <mergeCell ref="F111:F113"/>
    <mergeCell ref="G111:G113"/>
    <mergeCell ref="H111:H113"/>
    <mergeCell ref="BF108:BF110"/>
    <mergeCell ref="BG108:BG110"/>
    <mergeCell ref="BH108:BH110"/>
    <mergeCell ref="BI108:BI110"/>
    <mergeCell ref="BJ108:BJ110"/>
    <mergeCell ref="BK108:BK110"/>
    <mergeCell ref="AZ108:AZ110"/>
    <mergeCell ref="BA108:BA110"/>
    <mergeCell ref="BB108:BB110"/>
    <mergeCell ref="BC108:BC110"/>
    <mergeCell ref="BD108:BD110"/>
    <mergeCell ref="BE108:BE110"/>
    <mergeCell ref="AS108:AS110"/>
    <mergeCell ref="AT108:AT110"/>
    <mergeCell ref="AU108:AU110"/>
    <mergeCell ref="AV108:AV110"/>
    <mergeCell ref="AW108:AW110"/>
    <mergeCell ref="AY108:AY110"/>
    <mergeCell ref="AM108:AM110"/>
    <mergeCell ref="AN108:AN110"/>
    <mergeCell ref="AO108:AO110"/>
    <mergeCell ref="AP108:AP110"/>
    <mergeCell ref="AQ108:AQ110"/>
    <mergeCell ref="AR108:AR110"/>
    <mergeCell ref="AG108:AG110"/>
    <mergeCell ref="AH108:AH110"/>
    <mergeCell ref="AI108:AI110"/>
    <mergeCell ref="AJ108:AJ110"/>
    <mergeCell ref="AK108:AK110"/>
    <mergeCell ref="AL108:AL110"/>
    <mergeCell ref="AA108:AA110"/>
    <mergeCell ref="AB108:AB110"/>
    <mergeCell ref="AC108:AC110"/>
    <mergeCell ref="AD108:AD110"/>
    <mergeCell ref="AE108:AE110"/>
    <mergeCell ref="AF108:AF110"/>
    <mergeCell ref="U108:U110"/>
    <mergeCell ref="V108:V110"/>
    <mergeCell ref="W108:W110"/>
    <mergeCell ref="X108:X110"/>
    <mergeCell ref="Y108:Y110"/>
    <mergeCell ref="Z108:Z110"/>
    <mergeCell ref="O108:O110"/>
    <mergeCell ref="P108:P110"/>
    <mergeCell ref="Q108:Q110"/>
    <mergeCell ref="R108:R110"/>
    <mergeCell ref="S108:S110"/>
    <mergeCell ref="T108:T110"/>
    <mergeCell ref="I108:I110"/>
    <mergeCell ref="J108:J110"/>
    <mergeCell ref="K108:K110"/>
    <mergeCell ref="L108:L110"/>
    <mergeCell ref="M108:M110"/>
    <mergeCell ref="N108:N110"/>
    <mergeCell ref="BL105:BL107"/>
    <mergeCell ref="BM105:BM107"/>
    <mergeCell ref="A108:A110"/>
    <mergeCell ref="B108:B110"/>
    <mergeCell ref="C108:C110"/>
    <mergeCell ref="D108:D110"/>
    <mergeCell ref="E108:E110"/>
    <mergeCell ref="F108:F110"/>
    <mergeCell ref="G108:G110"/>
    <mergeCell ref="H108:H110"/>
    <mergeCell ref="BF105:BF107"/>
    <mergeCell ref="BG105:BG107"/>
    <mergeCell ref="BH105:BH107"/>
    <mergeCell ref="BI105:BI107"/>
    <mergeCell ref="BJ105:BJ107"/>
    <mergeCell ref="BK105:BK107"/>
    <mergeCell ref="AZ105:AZ107"/>
    <mergeCell ref="BA105:BA107"/>
    <mergeCell ref="BB105:BB107"/>
    <mergeCell ref="BC105:BC107"/>
    <mergeCell ref="BD105:BD107"/>
    <mergeCell ref="BE105:BE107"/>
    <mergeCell ref="AS105:AS107"/>
    <mergeCell ref="AT105:AT107"/>
    <mergeCell ref="AU105:AU107"/>
    <mergeCell ref="AV105:AV107"/>
    <mergeCell ref="AW105:AW107"/>
    <mergeCell ref="AY105:AY107"/>
    <mergeCell ref="AM105:AM107"/>
    <mergeCell ref="AN105:AN107"/>
    <mergeCell ref="AO105:AO107"/>
    <mergeCell ref="AP105:AP107"/>
    <mergeCell ref="AQ105:AQ107"/>
    <mergeCell ref="AR105:AR107"/>
    <mergeCell ref="AG105:AG107"/>
    <mergeCell ref="AH105:AH107"/>
    <mergeCell ref="AI105:AI107"/>
    <mergeCell ref="AJ105:AJ107"/>
    <mergeCell ref="AK105:AK107"/>
    <mergeCell ref="AL105:AL107"/>
    <mergeCell ref="AA105:AA107"/>
    <mergeCell ref="AB105:AB107"/>
    <mergeCell ref="AC105:AC107"/>
    <mergeCell ref="AD105:AD107"/>
    <mergeCell ref="AE105:AE107"/>
    <mergeCell ref="AF105:AF107"/>
    <mergeCell ref="U105:U107"/>
    <mergeCell ref="V105:V107"/>
    <mergeCell ref="W105:W107"/>
    <mergeCell ref="X105:X107"/>
    <mergeCell ref="Y105:Y107"/>
    <mergeCell ref="Z105:Z107"/>
    <mergeCell ref="O105:O107"/>
    <mergeCell ref="P105:P107"/>
    <mergeCell ref="Q105:Q107"/>
    <mergeCell ref="R105:R107"/>
    <mergeCell ref="S105:S107"/>
    <mergeCell ref="T105:T107"/>
    <mergeCell ref="I105:I107"/>
    <mergeCell ref="J105:J107"/>
    <mergeCell ref="K105:K107"/>
    <mergeCell ref="L105:L107"/>
    <mergeCell ref="M105:M107"/>
    <mergeCell ref="N105:N107"/>
    <mergeCell ref="BL101:BL104"/>
    <mergeCell ref="BM101:BM104"/>
    <mergeCell ref="A105:A107"/>
    <mergeCell ref="B105:B107"/>
    <mergeCell ref="C105:C107"/>
    <mergeCell ref="D105:D107"/>
    <mergeCell ref="E105:E107"/>
    <mergeCell ref="F105:F107"/>
    <mergeCell ref="G105:G107"/>
    <mergeCell ref="H105:H107"/>
    <mergeCell ref="BF101:BF104"/>
    <mergeCell ref="BG101:BG104"/>
    <mergeCell ref="BH101:BH104"/>
    <mergeCell ref="BI101:BI104"/>
    <mergeCell ref="BJ101:BJ104"/>
    <mergeCell ref="BK101:BK104"/>
    <mergeCell ref="AZ101:AZ104"/>
    <mergeCell ref="BA101:BA104"/>
    <mergeCell ref="BB101:BB104"/>
    <mergeCell ref="BC101:BC104"/>
    <mergeCell ref="BD101:BD104"/>
    <mergeCell ref="BE101:BE104"/>
    <mergeCell ref="AS101:AS104"/>
    <mergeCell ref="AT101:AT104"/>
    <mergeCell ref="AU101:AU104"/>
    <mergeCell ref="AV101:AV104"/>
    <mergeCell ref="AW101:AW104"/>
    <mergeCell ref="AY101:AY104"/>
    <mergeCell ref="AM101:AM104"/>
    <mergeCell ref="AN101:AN104"/>
    <mergeCell ref="AO101:AO104"/>
    <mergeCell ref="AP101:AP104"/>
    <mergeCell ref="AQ101:AQ104"/>
    <mergeCell ref="AR101:AR104"/>
    <mergeCell ref="AG101:AG104"/>
    <mergeCell ref="AH101:AH104"/>
    <mergeCell ref="AI101:AI104"/>
    <mergeCell ref="AJ101:AJ104"/>
    <mergeCell ref="AK101:AK104"/>
    <mergeCell ref="AL101:AL104"/>
    <mergeCell ref="AA101:AA104"/>
    <mergeCell ref="AB101:AB104"/>
    <mergeCell ref="AC101:AC104"/>
    <mergeCell ref="AD101:AD104"/>
    <mergeCell ref="AE101:AE104"/>
    <mergeCell ref="AF101:AF104"/>
    <mergeCell ref="U101:U104"/>
    <mergeCell ref="V101:V104"/>
    <mergeCell ref="W101:W104"/>
    <mergeCell ref="X101:X104"/>
    <mergeCell ref="Y101:Y104"/>
    <mergeCell ref="Z101:Z104"/>
    <mergeCell ref="O101:O104"/>
    <mergeCell ref="P101:P104"/>
    <mergeCell ref="Q101:Q104"/>
    <mergeCell ref="R101:R104"/>
    <mergeCell ref="S101:S104"/>
    <mergeCell ref="T101:T104"/>
    <mergeCell ref="I101:I104"/>
    <mergeCell ref="J101:J104"/>
    <mergeCell ref="K101:K104"/>
    <mergeCell ref="L101:L104"/>
    <mergeCell ref="M101:M104"/>
    <mergeCell ref="N101:N104"/>
    <mergeCell ref="BL96:BL99"/>
    <mergeCell ref="BM96:BM99"/>
    <mergeCell ref="A101:A104"/>
    <mergeCell ref="B101:B104"/>
    <mergeCell ref="C101:C104"/>
    <mergeCell ref="D101:D104"/>
    <mergeCell ref="E101:E104"/>
    <mergeCell ref="F101:F104"/>
    <mergeCell ref="G101:G104"/>
    <mergeCell ref="H101:H104"/>
    <mergeCell ref="BF96:BF99"/>
    <mergeCell ref="BG96:BG99"/>
    <mergeCell ref="BH96:BH99"/>
    <mergeCell ref="BI96:BI99"/>
    <mergeCell ref="BJ96:BJ99"/>
    <mergeCell ref="BK96:BK99"/>
    <mergeCell ref="AZ96:AZ99"/>
    <mergeCell ref="BA96:BA99"/>
    <mergeCell ref="BB96:BB99"/>
    <mergeCell ref="BC96:BC99"/>
    <mergeCell ref="BD96:BD99"/>
    <mergeCell ref="BE96:BE99"/>
    <mergeCell ref="AS96:AS99"/>
    <mergeCell ref="AT96:AT99"/>
    <mergeCell ref="AU96:AU99"/>
    <mergeCell ref="AV96:AV99"/>
    <mergeCell ref="AW96:AW99"/>
    <mergeCell ref="AY96:AY99"/>
    <mergeCell ref="AM96:AM99"/>
    <mergeCell ref="AN96:AN99"/>
    <mergeCell ref="AO96:AO99"/>
    <mergeCell ref="AP96:AP99"/>
    <mergeCell ref="AQ96:AQ99"/>
    <mergeCell ref="AR96:AR99"/>
    <mergeCell ref="AG96:AG99"/>
    <mergeCell ref="AH96:AH99"/>
    <mergeCell ref="AI96:AI99"/>
    <mergeCell ref="AJ96:AJ99"/>
    <mergeCell ref="AK96:AK99"/>
    <mergeCell ref="AL96:AL99"/>
    <mergeCell ref="AA96:AA99"/>
    <mergeCell ref="AB96:AB99"/>
    <mergeCell ref="AC96:AC99"/>
    <mergeCell ref="AD96:AD99"/>
    <mergeCell ref="AE96:AE99"/>
    <mergeCell ref="AF96:AF99"/>
    <mergeCell ref="U96:U99"/>
    <mergeCell ref="V96:V99"/>
    <mergeCell ref="W96:W99"/>
    <mergeCell ref="X96:X99"/>
    <mergeCell ref="Y96:Y99"/>
    <mergeCell ref="Z96:Z99"/>
    <mergeCell ref="O96:O99"/>
    <mergeCell ref="P96:P99"/>
    <mergeCell ref="Q96:Q99"/>
    <mergeCell ref="R96:R99"/>
    <mergeCell ref="S96:S99"/>
    <mergeCell ref="T96:T99"/>
    <mergeCell ref="I96:I99"/>
    <mergeCell ref="J96:J99"/>
    <mergeCell ref="K96:K99"/>
    <mergeCell ref="L96:L99"/>
    <mergeCell ref="M96:M99"/>
    <mergeCell ref="N96:N99"/>
    <mergeCell ref="BL93:BL95"/>
    <mergeCell ref="BM93:BM95"/>
    <mergeCell ref="A96:A99"/>
    <mergeCell ref="B96:B99"/>
    <mergeCell ref="C96:C99"/>
    <mergeCell ref="D96:D99"/>
    <mergeCell ref="E96:E99"/>
    <mergeCell ref="F96:F99"/>
    <mergeCell ref="G96:G99"/>
    <mergeCell ref="H96:H99"/>
    <mergeCell ref="BF93:BF95"/>
    <mergeCell ref="BG93:BG95"/>
    <mergeCell ref="BH93:BH95"/>
    <mergeCell ref="BI93:BI95"/>
    <mergeCell ref="BJ93:BJ95"/>
    <mergeCell ref="BK93:BK95"/>
    <mergeCell ref="AZ93:AZ95"/>
    <mergeCell ref="BA93:BA95"/>
    <mergeCell ref="BB93:BB95"/>
    <mergeCell ref="BC93:BC95"/>
    <mergeCell ref="BD93:BD95"/>
    <mergeCell ref="BE93:BE95"/>
    <mergeCell ref="AS93:AS95"/>
    <mergeCell ref="AT93:AT95"/>
    <mergeCell ref="AU93:AU95"/>
    <mergeCell ref="AV93:AV95"/>
    <mergeCell ref="AW93:AW95"/>
    <mergeCell ref="AY93:AY95"/>
    <mergeCell ref="AM93:AM95"/>
    <mergeCell ref="AN93:AN95"/>
    <mergeCell ref="AO93:AO95"/>
    <mergeCell ref="AP93:AP95"/>
    <mergeCell ref="AQ93:AQ95"/>
    <mergeCell ref="AR93:AR95"/>
    <mergeCell ref="AG93:AG95"/>
    <mergeCell ref="AH93:AH95"/>
    <mergeCell ref="AI93:AI95"/>
    <mergeCell ref="AJ93:AJ95"/>
    <mergeCell ref="AK93:AK95"/>
    <mergeCell ref="AL93:AL95"/>
    <mergeCell ref="AA93:AA95"/>
    <mergeCell ref="AB93:AB95"/>
    <mergeCell ref="AC93:AC95"/>
    <mergeCell ref="AD93:AD95"/>
    <mergeCell ref="AE93:AE95"/>
    <mergeCell ref="AF93:AF95"/>
    <mergeCell ref="U93:U95"/>
    <mergeCell ref="V93:V95"/>
    <mergeCell ref="W93:W95"/>
    <mergeCell ref="X93:X95"/>
    <mergeCell ref="Y93:Y95"/>
    <mergeCell ref="Z93:Z95"/>
    <mergeCell ref="O93:O95"/>
    <mergeCell ref="P93:P95"/>
    <mergeCell ref="Q93:Q95"/>
    <mergeCell ref="R93:R95"/>
    <mergeCell ref="S93:S95"/>
    <mergeCell ref="T93:T95"/>
    <mergeCell ref="I93:I95"/>
    <mergeCell ref="J93:J95"/>
    <mergeCell ref="K93:K95"/>
    <mergeCell ref="L93:L95"/>
    <mergeCell ref="M93:M95"/>
    <mergeCell ref="N93:N95"/>
    <mergeCell ref="BL89:BL92"/>
    <mergeCell ref="BM89:BM92"/>
    <mergeCell ref="A93:A95"/>
    <mergeCell ref="B93:B95"/>
    <mergeCell ref="C93:C95"/>
    <mergeCell ref="D93:D95"/>
    <mergeCell ref="E93:E95"/>
    <mergeCell ref="F93:F95"/>
    <mergeCell ref="G93:G95"/>
    <mergeCell ref="H93:H95"/>
    <mergeCell ref="BF89:BF92"/>
    <mergeCell ref="BG89:BG92"/>
    <mergeCell ref="BH89:BH92"/>
    <mergeCell ref="BI89:BI92"/>
    <mergeCell ref="BJ89:BJ92"/>
    <mergeCell ref="BK89:BK92"/>
    <mergeCell ref="AZ89:AZ92"/>
    <mergeCell ref="BA89:BA92"/>
    <mergeCell ref="BB89:BB92"/>
    <mergeCell ref="BC89:BC92"/>
    <mergeCell ref="BD89:BD92"/>
    <mergeCell ref="BE89:BE92"/>
    <mergeCell ref="AS89:AS92"/>
    <mergeCell ref="AT89:AT92"/>
    <mergeCell ref="AU89:AU92"/>
    <mergeCell ref="AV89:AV92"/>
    <mergeCell ref="AW89:AW92"/>
    <mergeCell ref="AY89:AY92"/>
    <mergeCell ref="AM89:AM92"/>
    <mergeCell ref="AN89:AN92"/>
    <mergeCell ref="AO89:AO92"/>
    <mergeCell ref="AP89:AP92"/>
    <mergeCell ref="AQ89:AQ92"/>
    <mergeCell ref="AR89:AR92"/>
    <mergeCell ref="AG89:AG92"/>
    <mergeCell ref="AH89:AH92"/>
    <mergeCell ref="AI89:AI92"/>
    <mergeCell ref="AJ89:AJ92"/>
    <mergeCell ref="AK89:AK92"/>
    <mergeCell ref="AL89:AL92"/>
    <mergeCell ref="AA89:AA92"/>
    <mergeCell ref="AB89:AB92"/>
    <mergeCell ref="AC89:AC92"/>
    <mergeCell ref="AD89:AD92"/>
    <mergeCell ref="AE89:AE92"/>
    <mergeCell ref="AF89:AF92"/>
    <mergeCell ref="U89:U92"/>
    <mergeCell ref="V89:V92"/>
    <mergeCell ref="W89:W92"/>
    <mergeCell ref="X89:X92"/>
    <mergeCell ref="Y89:Y92"/>
    <mergeCell ref="Z89:Z92"/>
    <mergeCell ref="O89:O92"/>
    <mergeCell ref="P89:P92"/>
    <mergeCell ref="Q89:Q92"/>
    <mergeCell ref="R89:R92"/>
    <mergeCell ref="S89:S92"/>
    <mergeCell ref="T89:T92"/>
    <mergeCell ref="I89:I92"/>
    <mergeCell ref="J89:J92"/>
    <mergeCell ref="K89:K92"/>
    <mergeCell ref="L89:L92"/>
    <mergeCell ref="M89:M92"/>
    <mergeCell ref="N89:N92"/>
    <mergeCell ref="BL83:BL88"/>
    <mergeCell ref="BM83:BM88"/>
    <mergeCell ref="A89:A92"/>
    <mergeCell ref="B89:B92"/>
    <mergeCell ref="C89:C92"/>
    <mergeCell ref="D89:D92"/>
    <mergeCell ref="E89:E92"/>
    <mergeCell ref="F89:F92"/>
    <mergeCell ref="G89:G92"/>
    <mergeCell ref="H89:H92"/>
    <mergeCell ref="BF83:BF88"/>
    <mergeCell ref="BG83:BG88"/>
    <mergeCell ref="BH83:BH88"/>
    <mergeCell ref="BI83:BI88"/>
    <mergeCell ref="BJ83:BJ88"/>
    <mergeCell ref="BK83:BK88"/>
    <mergeCell ref="AZ83:AZ88"/>
    <mergeCell ref="BA83:BA88"/>
    <mergeCell ref="BB83:BB88"/>
    <mergeCell ref="BC83:BC88"/>
    <mergeCell ref="BD83:BD88"/>
    <mergeCell ref="BE83:BE88"/>
    <mergeCell ref="AS83:AS88"/>
    <mergeCell ref="AT83:AT88"/>
    <mergeCell ref="AU83:AU88"/>
    <mergeCell ref="AV83:AV88"/>
    <mergeCell ref="AW83:AW88"/>
    <mergeCell ref="AY83:AY88"/>
    <mergeCell ref="AM83:AM88"/>
    <mergeCell ref="AN83:AN88"/>
    <mergeCell ref="AO83:AO88"/>
    <mergeCell ref="AP83:AP88"/>
    <mergeCell ref="AQ83:AQ88"/>
    <mergeCell ref="AR83:AR88"/>
    <mergeCell ref="AG83:AG88"/>
    <mergeCell ref="AH83:AH88"/>
    <mergeCell ref="AI83:AI88"/>
    <mergeCell ref="AJ83:AJ88"/>
    <mergeCell ref="AK83:AK88"/>
    <mergeCell ref="AL83:AL88"/>
    <mergeCell ref="AA83:AA88"/>
    <mergeCell ref="AB83:AB88"/>
    <mergeCell ref="AC83:AC88"/>
    <mergeCell ref="AD83:AD88"/>
    <mergeCell ref="AE83:AE88"/>
    <mergeCell ref="AF83:AF88"/>
    <mergeCell ref="U83:U88"/>
    <mergeCell ref="V83:V88"/>
    <mergeCell ref="W83:W88"/>
    <mergeCell ref="X83:X88"/>
    <mergeCell ref="Y83:Y88"/>
    <mergeCell ref="Z83:Z88"/>
    <mergeCell ref="O83:O88"/>
    <mergeCell ref="P83:P88"/>
    <mergeCell ref="Q83:Q88"/>
    <mergeCell ref="R83:R88"/>
    <mergeCell ref="S83:S88"/>
    <mergeCell ref="T83:T88"/>
    <mergeCell ref="I83:I88"/>
    <mergeCell ref="J83:J88"/>
    <mergeCell ref="K83:K88"/>
    <mergeCell ref="L83:L88"/>
    <mergeCell ref="M83:M88"/>
    <mergeCell ref="N83:N88"/>
    <mergeCell ref="BL80:BL82"/>
    <mergeCell ref="BM80:BM82"/>
    <mergeCell ref="A83:A88"/>
    <mergeCell ref="B83:B88"/>
    <mergeCell ref="C83:C88"/>
    <mergeCell ref="D83:D88"/>
    <mergeCell ref="E83:E88"/>
    <mergeCell ref="F83:F88"/>
    <mergeCell ref="G83:G88"/>
    <mergeCell ref="H83:H88"/>
    <mergeCell ref="BF80:BF82"/>
    <mergeCell ref="BG80:BG82"/>
    <mergeCell ref="BH80:BH82"/>
    <mergeCell ref="BI80:BI82"/>
    <mergeCell ref="BJ80:BJ82"/>
    <mergeCell ref="BK80:BK82"/>
    <mergeCell ref="AZ80:AZ82"/>
    <mergeCell ref="BA80:BA82"/>
    <mergeCell ref="BB80:BB82"/>
    <mergeCell ref="BC80:BC82"/>
    <mergeCell ref="BD80:BD82"/>
    <mergeCell ref="BE80:BE82"/>
    <mergeCell ref="AS80:AS82"/>
    <mergeCell ref="AT80:AT82"/>
    <mergeCell ref="AU80:AU82"/>
    <mergeCell ref="AV80:AV82"/>
    <mergeCell ref="AW80:AW82"/>
    <mergeCell ref="AY80:AY82"/>
    <mergeCell ref="AM80:AM82"/>
    <mergeCell ref="AN80:AN82"/>
    <mergeCell ref="AO80:AO82"/>
    <mergeCell ref="AP80:AP82"/>
    <mergeCell ref="AQ80:AQ82"/>
    <mergeCell ref="AR80:AR82"/>
    <mergeCell ref="AG80:AG82"/>
    <mergeCell ref="AH80:AH82"/>
    <mergeCell ref="AI80:AI82"/>
    <mergeCell ref="AJ80:AJ82"/>
    <mergeCell ref="AK80:AK82"/>
    <mergeCell ref="AL80:AL82"/>
    <mergeCell ref="AA80:AA82"/>
    <mergeCell ref="AB80:AB82"/>
    <mergeCell ref="AC80:AC82"/>
    <mergeCell ref="AD80:AD82"/>
    <mergeCell ref="AE80:AE82"/>
    <mergeCell ref="AF80:AF82"/>
    <mergeCell ref="U80:U82"/>
    <mergeCell ref="V80:V82"/>
    <mergeCell ref="W80:W82"/>
    <mergeCell ref="X80:X82"/>
    <mergeCell ref="Y80:Y82"/>
    <mergeCell ref="Z80:Z82"/>
    <mergeCell ref="O80:O82"/>
    <mergeCell ref="P80:P82"/>
    <mergeCell ref="Q80:Q82"/>
    <mergeCell ref="R80:R82"/>
    <mergeCell ref="S80:S82"/>
    <mergeCell ref="T80:T82"/>
    <mergeCell ref="I80:I82"/>
    <mergeCell ref="J80:J82"/>
    <mergeCell ref="K80:K82"/>
    <mergeCell ref="L80:L82"/>
    <mergeCell ref="M80:M82"/>
    <mergeCell ref="N80:N82"/>
    <mergeCell ref="BL76:BL79"/>
    <mergeCell ref="BM76:BM79"/>
    <mergeCell ref="A80:A82"/>
    <mergeCell ref="B80:B82"/>
    <mergeCell ref="C80:C82"/>
    <mergeCell ref="D80:D82"/>
    <mergeCell ref="E80:E82"/>
    <mergeCell ref="F80:F82"/>
    <mergeCell ref="G80:G82"/>
    <mergeCell ref="H80:H82"/>
    <mergeCell ref="BF76:BF79"/>
    <mergeCell ref="BG76:BG79"/>
    <mergeCell ref="BH76:BH79"/>
    <mergeCell ref="BI76:BI79"/>
    <mergeCell ref="BJ76:BJ79"/>
    <mergeCell ref="BK76:BK79"/>
    <mergeCell ref="AZ76:AZ79"/>
    <mergeCell ref="BA76:BA79"/>
    <mergeCell ref="BB76:BB79"/>
    <mergeCell ref="BC76:BC79"/>
    <mergeCell ref="BD76:BD79"/>
    <mergeCell ref="BE76:BE79"/>
    <mergeCell ref="AS76:AS79"/>
    <mergeCell ref="AT76:AT79"/>
    <mergeCell ref="AU76:AU79"/>
    <mergeCell ref="AV76:AV79"/>
    <mergeCell ref="AW76:AW79"/>
    <mergeCell ref="AY76:AY79"/>
    <mergeCell ref="AM76:AM79"/>
    <mergeCell ref="AN76:AN79"/>
    <mergeCell ref="AO76:AO79"/>
    <mergeCell ref="AP76:AP79"/>
    <mergeCell ref="AQ76:AQ79"/>
    <mergeCell ref="AR76:AR79"/>
    <mergeCell ref="AG76:AG79"/>
    <mergeCell ref="AH76:AH79"/>
    <mergeCell ref="AI76:AI79"/>
    <mergeCell ref="AJ76:AJ79"/>
    <mergeCell ref="AK76:AK79"/>
    <mergeCell ref="AL76:AL79"/>
    <mergeCell ref="AA76:AA79"/>
    <mergeCell ref="AB76:AB79"/>
    <mergeCell ref="AC76:AC79"/>
    <mergeCell ref="AD76:AD79"/>
    <mergeCell ref="AE76:AE79"/>
    <mergeCell ref="AF76:AF79"/>
    <mergeCell ref="U76:U79"/>
    <mergeCell ref="V76:V79"/>
    <mergeCell ref="W76:W79"/>
    <mergeCell ref="X76:X79"/>
    <mergeCell ref="Y76:Y79"/>
    <mergeCell ref="Z76:Z79"/>
    <mergeCell ref="O76:O79"/>
    <mergeCell ref="P76:P79"/>
    <mergeCell ref="Q76:Q79"/>
    <mergeCell ref="R76:R79"/>
    <mergeCell ref="S76:S79"/>
    <mergeCell ref="T76:T79"/>
    <mergeCell ref="I76:I79"/>
    <mergeCell ref="J76:J79"/>
    <mergeCell ref="K76:K79"/>
    <mergeCell ref="L76:L79"/>
    <mergeCell ref="M76:M79"/>
    <mergeCell ref="N76:N79"/>
    <mergeCell ref="BL71:BL75"/>
    <mergeCell ref="BM71:BM75"/>
    <mergeCell ref="A76:A79"/>
    <mergeCell ref="B76:B79"/>
    <mergeCell ref="C76:C79"/>
    <mergeCell ref="D76:D79"/>
    <mergeCell ref="E76:E79"/>
    <mergeCell ref="F76:F79"/>
    <mergeCell ref="G76:G79"/>
    <mergeCell ref="H76:H79"/>
    <mergeCell ref="BF71:BF75"/>
    <mergeCell ref="BG71:BG75"/>
    <mergeCell ref="BH71:BH75"/>
    <mergeCell ref="BI71:BI75"/>
    <mergeCell ref="BJ71:BJ75"/>
    <mergeCell ref="BK71:BK75"/>
    <mergeCell ref="AZ71:AZ75"/>
    <mergeCell ref="BA71:BA75"/>
    <mergeCell ref="BB71:BB75"/>
    <mergeCell ref="BC71:BC75"/>
    <mergeCell ref="BD71:BD75"/>
    <mergeCell ref="BE71:BE75"/>
    <mergeCell ref="AS71:AS75"/>
    <mergeCell ref="AT71:AT75"/>
    <mergeCell ref="AU71:AU75"/>
    <mergeCell ref="AV71:AV75"/>
    <mergeCell ref="AW71:AW75"/>
    <mergeCell ref="AY71:AY75"/>
    <mergeCell ref="AM71:AM75"/>
    <mergeCell ref="AN71:AN75"/>
    <mergeCell ref="AO71:AO75"/>
    <mergeCell ref="AP71:AP75"/>
    <mergeCell ref="AQ71:AQ75"/>
    <mergeCell ref="AR71:AR75"/>
    <mergeCell ref="AG71:AG75"/>
    <mergeCell ref="AH71:AH75"/>
    <mergeCell ref="AI71:AI75"/>
    <mergeCell ref="AJ71:AJ75"/>
    <mergeCell ref="AK71:AK75"/>
    <mergeCell ref="AL71:AL75"/>
    <mergeCell ref="AA71:AA75"/>
    <mergeCell ref="AB71:AB75"/>
    <mergeCell ref="AC71:AC75"/>
    <mergeCell ref="AD71:AD75"/>
    <mergeCell ref="AE71:AE75"/>
    <mergeCell ref="AF71:AF75"/>
    <mergeCell ref="U71:U75"/>
    <mergeCell ref="V71:V75"/>
    <mergeCell ref="W71:W75"/>
    <mergeCell ref="X71:X75"/>
    <mergeCell ref="Y71:Y75"/>
    <mergeCell ref="Z71:Z75"/>
    <mergeCell ref="O71:O75"/>
    <mergeCell ref="P71:P75"/>
    <mergeCell ref="Q71:Q75"/>
    <mergeCell ref="R71:R75"/>
    <mergeCell ref="S71:S75"/>
    <mergeCell ref="T71:T75"/>
    <mergeCell ref="I71:I75"/>
    <mergeCell ref="J71:J75"/>
    <mergeCell ref="K71:K75"/>
    <mergeCell ref="L71:L75"/>
    <mergeCell ref="M71:M75"/>
    <mergeCell ref="N71:N75"/>
    <mergeCell ref="BL67:BL70"/>
    <mergeCell ref="BM67:BM70"/>
    <mergeCell ref="A71:A75"/>
    <mergeCell ref="B71:B75"/>
    <mergeCell ref="C71:C75"/>
    <mergeCell ref="D71:D75"/>
    <mergeCell ref="E71:E75"/>
    <mergeCell ref="F71:F75"/>
    <mergeCell ref="G71:G75"/>
    <mergeCell ref="H71:H75"/>
    <mergeCell ref="BF67:BF70"/>
    <mergeCell ref="BG67:BG70"/>
    <mergeCell ref="BH67:BH70"/>
    <mergeCell ref="BI67:BI70"/>
    <mergeCell ref="BJ67:BJ70"/>
    <mergeCell ref="BK67:BK70"/>
    <mergeCell ref="AZ67:AZ70"/>
    <mergeCell ref="BA67:BA70"/>
    <mergeCell ref="BB67:BB70"/>
    <mergeCell ref="BC67:BC70"/>
    <mergeCell ref="BD67:BD70"/>
    <mergeCell ref="BE67:BE70"/>
    <mergeCell ref="AS67:AS70"/>
    <mergeCell ref="AT67:AT70"/>
    <mergeCell ref="AU67:AU70"/>
    <mergeCell ref="AV67:AV70"/>
    <mergeCell ref="AW67:AW70"/>
    <mergeCell ref="AY67:AY70"/>
    <mergeCell ref="AM67:AM70"/>
    <mergeCell ref="AN67:AN70"/>
    <mergeCell ref="AO67:AO70"/>
    <mergeCell ref="AP67:AP70"/>
    <mergeCell ref="AQ67:AQ70"/>
    <mergeCell ref="AR67:AR70"/>
    <mergeCell ref="AG67:AG70"/>
    <mergeCell ref="AH67:AH70"/>
    <mergeCell ref="AI67:AI70"/>
    <mergeCell ref="AJ67:AJ70"/>
    <mergeCell ref="AK67:AK70"/>
    <mergeCell ref="AL67:AL70"/>
    <mergeCell ref="AA67:AA70"/>
    <mergeCell ref="AB67:AB70"/>
    <mergeCell ref="AC67:AC70"/>
    <mergeCell ref="AD67:AD70"/>
    <mergeCell ref="AE67:AE70"/>
    <mergeCell ref="AF67:AF70"/>
    <mergeCell ref="U67:U70"/>
    <mergeCell ref="V67:V70"/>
    <mergeCell ref="W67:W70"/>
    <mergeCell ref="X67:X70"/>
    <mergeCell ref="Y67:Y70"/>
    <mergeCell ref="Z67:Z70"/>
    <mergeCell ref="O67:O70"/>
    <mergeCell ref="P67:P70"/>
    <mergeCell ref="Q67:Q70"/>
    <mergeCell ref="R67:R70"/>
    <mergeCell ref="S67:S70"/>
    <mergeCell ref="T67:T70"/>
    <mergeCell ref="I67:I70"/>
    <mergeCell ref="J67:J70"/>
    <mergeCell ref="K67:K70"/>
    <mergeCell ref="L67:L70"/>
    <mergeCell ref="M67:M70"/>
    <mergeCell ref="N67:N70"/>
    <mergeCell ref="BL62:BL66"/>
    <mergeCell ref="BM62:BM66"/>
    <mergeCell ref="A67:A70"/>
    <mergeCell ref="B67:B70"/>
    <mergeCell ref="C67:C70"/>
    <mergeCell ref="D67:D70"/>
    <mergeCell ref="E67:E70"/>
    <mergeCell ref="F67:F70"/>
    <mergeCell ref="G67:G70"/>
    <mergeCell ref="H67:H70"/>
    <mergeCell ref="BF62:BF66"/>
    <mergeCell ref="BG62:BG66"/>
    <mergeCell ref="BH62:BH66"/>
    <mergeCell ref="BI62:BI66"/>
    <mergeCell ref="BJ62:BJ66"/>
    <mergeCell ref="BK62:BK66"/>
    <mergeCell ref="AZ62:AZ66"/>
    <mergeCell ref="BA62:BA66"/>
    <mergeCell ref="BB62:BB66"/>
    <mergeCell ref="BC62:BC66"/>
    <mergeCell ref="BD62:BD66"/>
    <mergeCell ref="BE62:BE66"/>
    <mergeCell ref="AS62:AS66"/>
    <mergeCell ref="AT62:AT66"/>
    <mergeCell ref="AU62:AU66"/>
    <mergeCell ref="AV62:AV66"/>
    <mergeCell ref="AW62:AW66"/>
    <mergeCell ref="AY62:AY66"/>
    <mergeCell ref="AM62:AM66"/>
    <mergeCell ref="AN62:AN66"/>
    <mergeCell ref="AO62:AO66"/>
    <mergeCell ref="AP62:AP66"/>
    <mergeCell ref="AQ62:AQ66"/>
    <mergeCell ref="AR62:AR66"/>
    <mergeCell ref="AG62:AG66"/>
    <mergeCell ref="AH62:AH66"/>
    <mergeCell ref="AI62:AI66"/>
    <mergeCell ref="AJ62:AJ66"/>
    <mergeCell ref="AK62:AK66"/>
    <mergeCell ref="AL62:AL66"/>
    <mergeCell ref="AA62:AA66"/>
    <mergeCell ref="AB62:AB66"/>
    <mergeCell ref="AC62:AC66"/>
    <mergeCell ref="AD62:AD66"/>
    <mergeCell ref="AE62:AE66"/>
    <mergeCell ref="AF62:AF66"/>
    <mergeCell ref="U62:U66"/>
    <mergeCell ref="V62:V66"/>
    <mergeCell ref="W62:W66"/>
    <mergeCell ref="X62:X66"/>
    <mergeCell ref="Y62:Y66"/>
    <mergeCell ref="Z62:Z66"/>
    <mergeCell ref="O62:O66"/>
    <mergeCell ref="P62:P66"/>
    <mergeCell ref="Q62:Q66"/>
    <mergeCell ref="R62:R66"/>
    <mergeCell ref="S62:S66"/>
    <mergeCell ref="T62:T66"/>
    <mergeCell ref="I62:I66"/>
    <mergeCell ref="J62:J66"/>
    <mergeCell ref="K62:K66"/>
    <mergeCell ref="L62:L66"/>
    <mergeCell ref="M62:M66"/>
    <mergeCell ref="N62:N66"/>
    <mergeCell ref="BL58:BL61"/>
    <mergeCell ref="BM58:BM61"/>
    <mergeCell ref="A62:A66"/>
    <mergeCell ref="B62:B66"/>
    <mergeCell ref="C62:C66"/>
    <mergeCell ref="D62:D66"/>
    <mergeCell ref="E62:E66"/>
    <mergeCell ref="F62:F66"/>
    <mergeCell ref="G62:G66"/>
    <mergeCell ref="H62:H66"/>
    <mergeCell ref="BF58:BF61"/>
    <mergeCell ref="BG58:BG61"/>
    <mergeCell ref="BH58:BH61"/>
    <mergeCell ref="BI58:BI61"/>
    <mergeCell ref="BJ58:BJ61"/>
    <mergeCell ref="BK58:BK61"/>
    <mergeCell ref="AZ58:AZ61"/>
    <mergeCell ref="BA58:BA61"/>
    <mergeCell ref="BB58:BB61"/>
    <mergeCell ref="BC58:BC61"/>
    <mergeCell ref="BD58:BD61"/>
    <mergeCell ref="BE58:BE61"/>
    <mergeCell ref="AS58:AS61"/>
    <mergeCell ref="AT58:AT61"/>
    <mergeCell ref="AU58:AU61"/>
    <mergeCell ref="AV58:AV61"/>
    <mergeCell ref="AW58:AW61"/>
    <mergeCell ref="AY58:AY61"/>
    <mergeCell ref="AM58:AM61"/>
    <mergeCell ref="AN58:AN61"/>
    <mergeCell ref="AO58:AO61"/>
    <mergeCell ref="AP58:AP61"/>
    <mergeCell ref="AQ58:AQ61"/>
    <mergeCell ref="AR58:AR61"/>
    <mergeCell ref="AG58:AG61"/>
    <mergeCell ref="AH58:AH61"/>
    <mergeCell ref="AI58:AI61"/>
    <mergeCell ref="AJ58:AJ61"/>
    <mergeCell ref="AK58:AK61"/>
    <mergeCell ref="AL58:AL61"/>
    <mergeCell ref="AA58:AA61"/>
    <mergeCell ref="AB58:AB61"/>
    <mergeCell ref="AC58:AC61"/>
    <mergeCell ref="AD58:AD61"/>
    <mergeCell ref="AE58:AE61"/>
    <mergeCell ref="AF58:AF61"/>
    <mergeCell ref="U58:U61"/>
    <mergeCell ref="V58:V61"/>
    <mergeCell ref="W58:W61"/>
    <mergeCell ref="X58:X61"/>
    <mergeCell ref="Y58:Y61"/>
    <mergeCell ref="Z58:Z61"/>
    <mergeCell ref="O58:O61"/>
    <mergeCell ref="P58:P61"/>
    <mergeCell ref="Q58:Q61"/>
    <mergeCell ref="R58:R61"/>
    <mergeCell ref="S58:S61"/>
    <mergeCell ref="T58:T61"/>
    <mergeCell ref="I58:I61"/>
    <mergeCell ref="J58:J61"/>
    <mergeCell ref="K58:K61"/>
    <mergeCell ref="L58:L61"/>
    <mergeCell ref="M58:M61"/>
    <mergeCell ref="N58:N61"/>
    <mergeCell ref="BL55:BL57"/>
    <mergeCell ref="BM55:BM57"/>
    <mergeCell ref="A58:A61"/>
    <mergeCell ref="B58:B61"/>
    <mergeCell ref="C58:C61"/>
    <mergeCell ref="D58:D61"/>
    <mergeCell ref="E58:E61"/>
    <mergeCell ref="F58:F61"/>
    <mergeCell ref="G58:G61"/>
    <mergeCell ref="H58:H61"/>
    <mergeCell ref="BF55:BF57"/>
    <mergeCell ref="BG55:BG57"/>
    <mergeCell ref="BH55:BH57"/>
    <mergeCell ref="BI55:BI57"/>
    <mergeCell ref="BJ55:BJ57"/>
    <mergeCell ref="BK55:BK57"/>
    <mergeCell ref="AZ55:AZ57"/>
    <mergeCell ref="BA55:BA57"/>
    <mergeCell ref="BB55:BB57"/>
    <mergeCell ref="BC55:BC57"/>
    <mergeCell ref="BD55:BD57"/>
    <mergeCell ref="BE55:BE57"/>
    <mergeCell ref="AS55:AS57"/>
    <mergeCell ref="AT55:AT57"/>
    <mergeCell ref="AU55:AU57"/>
    <mergeCell ref="AV55:AV57"/>
    <mergeCell ref="AW55:AW57"/>
    <mergeCell ref="AY55:AY57"/>
    <mergeCell ref="AL55:AL57"/>
    <mergeCell ref="AM55:AM57"/>
    <mergeCell ref="AN55:AN57"/>
    <mergeCell ref="AO55:AO57"/>
    <mergeCell ref="AP55:AP57"/>
    <mergeCell ref="AR55:AR57"/>
    <mergeCell ref="AF55:AF57"/>
    <mergeCell ref="AG55:AG57"/>
    <mergeCell ref="AH55:AH57"/>
    <mergeCell ref="AI55:AI57"/>
    <mergeCell ref="AJ55:AJ57"/>
    <mergeCell ref="AK55:AK57"/>
    <mergeCell ref="Z55:Z57"/>
    <mergeCell ref="AA55:AA57"/>
    <mergeCell ref="AB55:AB57"/>
    <mergeCell ref="AC55:AC57"/>
    <mergeCell ref="AD55:AD57"/>
    <mergeCell ref="AE55:AE57"/>
    <mergeCell ref="T55:T57"/>
    <mergeCell ref="U55:U57"/>
    <mergeCell ref="V55:V57"/>
    <mergeCell ref="W55:W57"/>
    <mergeCell ref="X55:X57"/>
    <mergeCell ref="Y55:Y57"/>
    <mergeCell ref="N55:N57"/>
    <mergeCell ref="O55:O57"/>
    <mergeCell ref="P55:P57"/>
    <mergeCell ref="Q55:Q57"/>
    <mergeCell ref="R55:R57"/>
    <mergeCell ref="S55:S57"/>
    <mergeCell ref="H55:H57"/>
    <mergeCell ref="I55:I57"/>
    <mergeCell ref="J55:J57"/>
    <mergeCell ref="K55:K57"/>
    <mergeCell ref="L55:L57"/>
    <mergeCell ref="M55:M57"/>
    <mergeCell ref="BK52:BK54"/>
    <mergeCell ref="BL52:BL54"/>
    <mergeCell ref="BM52:BM54"/>
    <mergeCell ref="A55:A57"/>
    <mergeCell ref="B55:B57"/>
    <mergeCell ref="C55:C57"/>
    <mergeCell ref="D55:D57"/>
    <mergeCell ref="E55:E57"/>
    <mergeCell ref="F55:F57"/>
    <mergeCell ref="G55:G57"/>
    <mergeCell ref="BE52:BE54"/>
    <mergeCell ref="BF52:BF54"/>
    <mergeCell ref="BG52:BG54"/>
    <mergeCell ref="BH52:BH54"/>
    <mergeCell ref="BI52:BI54"/>
    <mergeCell ref="BJ52:BJ54"/>
    <mergeCell ref="AY52:AY54"/>
    <mergeCell ref="AZ52:AZ54"/>
    <mergeCell ref="BA52:BA54"/>
    <mergeCell ref="BB52:BB54"/>
    <mergeCell ref="BC52:BC54"/>
    <mergeCell ref="BD52:BD54"/>
    <mergeCell ref="AR52:AR54"/>
    <mergeCell ref="AS52:AS54"/>
    <mergeCell ref="AT52:AT54"/>
    <mergeCell ref="AU52:AU54"/>
    <mergeCell ref="AV52:AV54"/>
    <mergeCell ref="AW52:AW54"/>
    <mergeCell ref="AL52:AL54"/>
    <mergeCell ref="AM52:AM54"/>
    <mergeCell ref="AN52:AN54"/>
    <mergeCell ref="AO52:AO54"/>
    <mergeCell ref="AP52:AP54"/>
    <mergeCell ref="AQ52:AQ54"/>
    <mergeCell ref="AF52:AF54"/>
    <mergeCell ref="AG52:AG54"/>
    <mergeCell ref="AH52:AH54"/>
    <mergeCell ref="AI52:AI54"/>
    <mergeCell ref="AJ52:AJ54"/>
    <mergeCell ref="AK52:AK54"/>
    <mergeCell ref="Z52:Z54"/>
    <mergeCell ref="AA52:AA54"/>
    <mergeCell ref="AB52:AB54"/>
    <mergeCell ref="AC52:AC54"/>
    <mergeCell ref="AD52:AD54"/>
    <mergeCell ref="AE52:AE54"/>
    <mergeCell ref="T52:T54"/>
    <mergeCell ref="U52:U54"/>
    <mergeCell ref="V52:V54"/>
    <mergeCell ref="W52:W54"/>
    <mergeCell ref="X52:X54"/>
    <mergeCell ref="Y52:Y54"/>
    <mergeCell ref="N52:N54"/>
    <mergeCell ref="O52:O54"/>
    <mergeCell ref="P52:P54"/>
    <mergeCell ref="Q52:Q54"/>
    <mergeCell ref="R52:R54"/>
    <mergeCell ref="S52:S54"/>
    <mergeCell ref="H52:H54"/>
    <mergeCell ref="I52:I54"/>
    <mergeCell ref="J52:J54"/>
    <mergeCell ref="K52:K54"/>
    <mergeCell ref="L52:L54"/>
    <mergeCell ref="M52:M54"/>
    <mergeCell ref="BK34:BK51"/>
    <mergeCell ref="BL34:BL51"/>
    <mergeCell ref="BM34:BM51"/>
    <mergeCell ref="A52:A54"/>
    <mergeCell ref="B52:B54"/>
    <mergeCell ref="C52:C54"/>
    <mergeCell ref="D52:D54"/>
    <mergeCell ref="E52:E54"/>
    <mergeCell ref="F52:F54"/>
    <mergeCell ref="G52:G54"/>
    <mergeCell ref="BE34:BE51"/>
    <mergeCell ref="BF34:BF51"/>
    <mergeCell ref="BG34:BG51"/>
    <mergeCell ref="BH34:BH51"/>
    <mergeCell ref="BI34:BI51"/>
    <mergeCell ref="BJ34:BJ51"/>
    <mergeCell ref="AY34:AY51"/>
    <mergeCell ref="AZ34:AZ51"/>
    <mergeCell ref="BA34:BA51"/>
    <mergeCell ref="BB34:BB51"/>
    <mergeCell ref="BC34:BC51"/>
    <mergeCell ref="BD34:BD51"/>
    <mergeCell ref="AR34:AR51"/>
    <mergeCell ref="AS34:AS51"/>
    <mergeCell ref="AT34:AT51"/>
    <mergeCell ref="AU34:AU51"/>
    <mergeCell ref="AV34:AV51"/>
    <mergeCell ref="AW34:AW51"/>
    <mergeCell ref="AK34:AK51"/>
    <mergeCell ref="AL34:AL51"/>
    <mergeCell ref="AM34:AM51"/>
    <mergeCell ref="AN34:AN51"/>
    <mergeCell ref="AO34:AO51"/>
    <mergeCell ref="AP34:AP51"/>
    <mergeCell ref="AE34:AE51"/>
    <mergeCell ref="AF34:AF51"/>
    <mergeCell ref="AG34:AG51"/>
    <mergeCell ref="AH34:AH51"/>
    <mergeCell ref="AI34:AI51"/>
    <mergeCell ref="AJ34:AJ51"/>
    <mergeCell ref="AS31:AS33"/>
    <mergeCell ref="AT31:AT33"/>
    <mergeCell ref="Y34:Y51"/>
    <mergeCell ref="Z34:Z51"/>
    <mergeCell ref="AA34:AA51"/>
    <mergeCell ref="AB34:AB51"/>
    <mergeCell ref="AC34:AC51"/>
    <mergeCell ref="AD34:AD51"/>
    <mergeCell ref="S34:S51"/>
    <mergeCell ref="T34:T51"/>
    <mergeCell ref="U34:U51"/>
    <mergeCell ref="V34:V51"/>
    <mergeCell ref="W34:W51"/>
    <mergeCell ref="X34:X51"/>
    <mergeCell ref="M34:M51"/>
    <mergeCell ref="N34:N51"/>
    <mergeCell ref="O34:O51"/>
    <mergeCell ref="P34:P51"/>
    <mergeCell ref="Q34:Q51"/>
    <mergeCell ref="R34:R51"/>
    <mergeCell ref="AC31:AC33"/>
    <mergeCell ref="AD31:AD33"/>
    <mergeCell ref="G34:G51"/>
    <mergeCell ref="H34:H51"/>
    <mergeCell ref="I34:I51"/>
    <mergeCell ref="J34:J51"/>
    <mergeCell ref="K34:K51"/>
    <mergeCell ref="L34:L51"/>
    <mergeCell ref="BJ31:BJ33"/>
    <mergeCell ref="BK31:BK33"/>
    <mergeCell ref="BL31:BL33"/>
    <mergeCell ref="BM31:BM33"/>
    <mergeCell ref="A34:A51"/>
    <mergeCell ref="B34:B51"/>
    <mergeCell ref="C34:C51"/>
    <mergeCell ref="D34:D51"/>
    <mergeCell ref="E34:E51"/>
    <mergeCell ref="F34:F51"/>
    <mergeCell ref="BD31:BD33"/>
    <mergeCell ref="BE31:BE33"/>
    <mergeCell ref="BF31:BF33"/>
    <mergeCell ref="BG31:BG33"/>
    <mergeCell ref="BH31:BH33"/>
    <mergeCell ref="BI31:BI33"/>
    <mergeCell ref="AW31:AW33"/>
    <mergeCell ref="AY31:AY33"/>
    <mergeCell ref="AZ31:AZ33"/>
    <mergeCell ref="BA31:BA33"/>
    <mergeCell ref="BB31:BB33"/>
    <mergeCell ref="BC31:BC33"/>
    <mergeCell ref="AQ31:AQ33"/>
    <mergeCell ref="AR31:AR33"/>
    <mergeCell ref="W31:W33"/>
    <mergeCell ref="X31:X33"/>
    <mergeCell ref="M31:M33"/>
    <mergeCell ref="N31:N33"/>
    <mergeCell ref="O31:O33"/>
    <mergeCell ref="P31:P33"/>
    <mergeCell ref="Q31:Q33"/>
    <mergeCell ref="R31:R33"/>
    <mergeCell ref="G31:G33"/>
    <mergeCell ref="H31:H33"/>
    <mergeCell ref="I31:I33"/>
    <mergeCell ref="J31:J33"/>
    <mergeCell ref="K31:K33"/>
    <mergeCell ref="L31:L33"/>
    <mergeCell ref="AU31:AU33"/>
    <mergeCell ref="AV31:AV33"/>
    <mergeCell ref="AK31:AK33"/>
    <mergeCell ref="AL31:AL33"/>
    <mergeCell ref="AM31:AM33"/>
    <mergeCell ref="AN31:AN33"/>
    <mergeCell ref="AO31:AO33"/>
    <mergeCell ref="AP31:AP33"/>
    <mergeCell ref="AE31:AE33"/>
    <mergeCell ref="AF31:AF33"/>
    <mergeCell ref="AG31:AG33"/>
    <mergeCell ref="AH31:AH33"/>
    <mergeCell ref="AI31:AI33"/>
    <mergeCell ref="AJ31:AJ33"/>
    <mergeCell ref="Y31:Y33"/>
    <mergeCell ref="Z31:Z33"/>
    <mergeCell ref="AA31:AA33"/>
    <mergeCell ref="AB31:AB33"/>
    <mergeCell ref="A31:A33"/>
    <mergeCell ref="B31:B33"/>
    <mergeCell ref="C31:C33"/>
    <mergeCell ref="D31:D33"/>
    <mergeCell ref="E31:E33"/>
    <mergeCell ref="F31:F33"/>
    <mergeCell ref="BD5:BD30"/>
    <mergeCell ref="BE5:BE30"/>
    <mergeCell ref="BF5:BF30"/>
    <mergeCell ref="BG5:BG30"/>
    <mergeCell ref="BH5:BH30"/>
    <mergeCell ref="BI5:BI30"/>
    <mergeCell ref="AW5:AW30"/>
    <mergeCell ref="AY5:AY30"/>
    <mergeCell ref="AZ5:AZ30"/>
    <mergeCell ref="BA5:BA30"/>
    <mergeCell ref="BB5:BB30"/>
    <mergeCell ref="BC5:BC30"/>
    <mergeCell ref="AQ5:AQ30"/>
    <mergeCell ref="AR5:AR30"/>
    <mergeCell ref="AS5:AS30"/>
    <mergeCell ref="AT5:AT30"/>
    <mergeCell ref="AU5:AU30"/>
    <mergeCell ref="AV5:AV30"/>
    <mergeCell ref="AK5:AK30"/>
    <mergeCell ref="AL5:AL30"/>
    <mergeCell ref="AM5:AM30"/>
    <mergeCell ref="AN5:AN30"/>
    <mergeCell ref="S31:S33"/>
    <mergeCell ref="T31:T33"/>
    <mergeCell ref="U31:U33"/>
    <mergeCell ref="V31:V33"/>
    <mergeCell ref="A5:A30"/>
    <mergeCell ref="B5:B30"/>
    <mergeCell ref="C5:C30"/>
    <mergeCell ref="D5:D30"/>
    <mergeCell ref="E5:E30"/>
    <mergeCell ref="F5:F30"/>
    <mergeCell ref="BD2:BD4"/>
    <mergeCell ref="BE2:BE4"/>
    <mergeCell ref="BF2:BF4"/>
    <mergeCell ref="BG2:BG4"/>
    <mergeCell ref="BH2:BH4"/>
    <mergeCell ref="BI2:BI4"/>
    <mergeCell ref="AW2:AW4"/>
    <mergeCell ref="AY2:AY4"/>
    <mergeCell ref="AZ2:AZ4"/>
    <mergeCell ref="BA2:BA4"/>
    <mergeCell ref="AO5:AO30"/>
    <mergeCell ref="AP5:AP30"/>
    <mergeCell ref="AE5:AE30"/>
    <mergeCell ref="AF5:AF30"/>
    <mergeCell ref="AG5:AG30"/>
    <mergeCell ref="AH5:AH30"/>
    <mergeCell ref="AI5:AI30"/>
    <mergeCell ref="AJ5:AJ30"/>
    <mergeCell ref="Y5:Y30"/>
    <mergeCell ref="Z5:Z30"/>
    <mergeCell ref="AA5:AA30"/>
    <mergeCell ref="AB5:AB30"/>
    <mergeCell ref="AC5:AC30"/>
    <mergeCell ref="AD5:AD30"/>
    <mergeCell ref="S5:S30"/>
    <mergeCell ref="T5:T30"/>
    <mergeCell ref="AJ2:AJ4"/>
    <mergeCell ref="M5:M30"/>
    <mergeCell ref="N5:N30"/>
    <mergeCell ref="O5:O30"/>
    <mergeCell ref="P5:P30"/>
    <mergeCell ref="Q5:Q30"/>
    <mergeCell ref="R5:R30"/>
    <mergeCell ref="G5:G30"/>
    <mergeCell ref="H5:H30"/>
    <mergeCell ref="I5:I30"/>
    <mergeCell ref="J5:J30"/>
    <mergeCell ref="K5:K30"/>
    <mergeCell ref="L5:L30"/>
    <mergeCell ref="BJ2:BJ4"/>
    <mergeCell ref="BK2:BK4"/>
    <mergeCell ref="BL2:BL4"/>
    <mergeCell ref="BM2:BM4"/>
    <mergeCell ref="U5:U30"/>
    <mergeCell ref="V5:V30"/>
    <mergeCell ref="W5:W30"/>
    <mergeCell ref="X5:X30"/>
    <mergeCell ref="BJ5:BJ30"/>
    <mergeCell ref="BK5:BK30"/>
    <mergeCell ref="BL5:BL30"/>
    <mergeCell ref="BM5:BM30"/>
    <mergeCell ref="AD2:AD4"/>
    <mergeCell ref="S2:S4"/>
    <mergeCell ref="T2:T4"/>
    <mergeCell ref="U2:U4"/>
    <mergeCell ref="V2:V4"/>
    <mergeCell ref="W2:W4"/>
    <mergeCell ref="X2:X4"/>
    <mergeCell ref="M2:M4"/>
    <mergeCell ref="N2:N4"/>
    <mergeCell ref="O2:O4"/>
    <mergeCell ref="P2:P4"/>
    <mergeCell ref="Q2:Q4"/>
    <mergeCell ref="R2:R4"/>
    <mergeCell ref="BB2:BB4"/>
    <mergeCell ref="BC2:BC4"/>
    <mergeCell ref="AQ2:AQ4"/>
    <mergeCell ref="AR2:AR4"/>
    <mergeCell ref="AS2:AS4"/>
    <mergeCell ref="AT2:AT4"/>
    <mergeCell ref="AU2:AU4"/>
    <mergeCell ref="AV2:AV4"/>
    <mergeCell ref="AK2:AK4"/>
    <mergeCell ref="AL2:AL4"/>
    <mergeCell ref="AM2:AM4"/>
    <mergeCell ref="AN2:AN4"/>
    <mergeCell ref="AO2:AO4"/>
    <mergeCell ref="AP2:AP4"/>
    <mergeCell ref="AE2:AE4"/>
    <mergeCell ref="AF2:AF4"/>
    <mergeCell ref="AG2:AG4"/>
    <mergeCell ref="AH2:AH4"/>
    <mergeCell ref="AI2:AI4"/>
    <mergeCell ref="G2:G4"/>
    <mergeCell ref="H2:H4"/>
    <mergeCell ref="I2:I4"/>
    <mergeCell ref="J2:J4"/>
    <mergeCell ref="K2:K4"/>
    <mergeCell ref="L2:L4"/>
    <mergeCell ref="A2:A4"/>
    <mergeCell ref="B2:B4"/>
    <mergeCell ref="C2:C4"/>
    <mergeCell ref="D2:D4"/>
    <mergeCell ref="E2:E4"/>
    <mergeCell ref="F2:F4"/>
    <mergeCell ref="Y2:Y4"/>
    <mergeCell ref="Z2:Z4"/>
    <mergeCell ref="AA2:AA4"/>
    <mergeCell ref="AB2:AB4"/>
    <mergeCell ref="AC2:AC4"/>
  </mergeCells>
  <pageMargins left="0.75" right="0.75" top="1" bottom="1" header="0.5" footer="0.5"/>
</worksheet>
</file>

<file path=xl/worksheets/sheet2.xml><?xml version="1.0" encoding="utf-8"?>
<worksheet xmlns="http://schemas.openxmlformats.org/spreadsheetml/2006/main" xmlns:r="http://schemas.openxmlformats.org/officeDocument/2006/relationships">
  <sheetPr>
    <pageSetUpPr fitToPage="1"/>
  </sheetPr>
  <dimension ref="A1:AP86"/>
  <sheetViews>
    <sheetView tabSelected="1" workbookViewId="0">
      <pane xSplit="2" ySplit="1" topLeftCell="C2" activePane="bottomRight" state="frozen"/>
      <selection pane="topRight" activeCell="C1" sqref="C1"/>
      <selection pane="bottomLeft" activeCell="A2" sqref="A2"/>
      <selection pane="bottomRight" activeCell="A2" sqref="A2"/>
    </sheetView>
  </sheetViews>
  <sheetFormatPr defaultColWidth="87.140625" defaultRowHeight="15"/>
  <cols>
    <col min="1" max="1" width="28.140625" style="5" bestFit="1" customWidth="1"/>
    <col min="2" max="2" width="5" style="5" bestFit="1" customWidth="1"/>
    <col min="3" max="3" width="28" style="5" bestFit="1" customWidth="1"/>
    <col min="4" max="4" width="29.28515625" style="5" bestFit="1" customWidth="1"/>
    <col min="5" max="5" width="11.85546875" style="5" bestFit="1" customWidth="1"/>
    <col min="6" max="6" width="11.85546875" style="5" customWidth="1"/>
    <col min="7" max="7" width="5.42578125" style="12" bestFit="1" customWidth="1"/>
    <col min="8" max="8" width="6.140625" style="5" customWidth="1"/>
    <col min="9" max="9" width="7.5703125" style="12" customWidth="1"/>
    <col min="10" max="10" width="6" style="5" bestFit="1" customWidth="1"/>
    <col min="11" max="11" width="7.28515625" style="5" bestFit="1" customWidth="1"/>
    <col min="12" max="12" width="9.5703125" style="5" bestFit="1" customWidth="1"/>
    <col min="13" max="13" width="7.28515625" style="5" bestFit="1" customWidth="1"/>
    <col min="14" max="14" width="9.140625" customWidth="1"/>
    <col min="15" max="16" width="10" style="5" bestFit="1" customWidth="1"/>
    <col min="17" max="17" width="10.140625" style="12" bestFit="1" customWidth="1"/>
    <col min="18" max="18" width="7.140625" style="5" bestFit="1" customWidth="1"/>
    <col min="19" max="19" width="7.28515625" style="12" bestFit="1" customWidth="1"/>
    <col min="20" max="20" width="7" style="5" customWidth="1"/>
    <col min="21" max="21" width="7.28515625" style="5" customWidth="1"/>
    <col min="22" max="22" width="9.5703125" style="5" customWidth="1"/>
    <col min="23" max="23" width="7.28515625" style="5" customWidth="1"/>
    <col min="24" max="24" width="8.5703125" style="63" customWidth="1"/>
    <col min="25" max="25" width="4.28515625" style="5" bestFit="1" customWidth="1"/>
    <col min="26" max="26" width="8.42578125" style="5" customWidth="1"/>
    <col min="27" max="27" width="5.42578125" style="12" customWidth="1"/>
    <col min="28" max="28" width="12.7109375" style="5" customWidth="1"/>
    <col min="29" max="29" width="4.28515625" style="5" bestFit="1" customWidth="1"/>
    <col min="30" max="30" width="7.28515625" style="5" customWidth="1"/>
    <col min="31" max="31" width="9.5703125" style="5" customWidth="1"/>
    <col min="32" max="32" width="7.28515625" style="5" customWidth="1"/>
    <col min="33" max="33" width="6.140625" style="5" bestFit="1" customWidth="1"/>
    <col min="34" max="34" width="7.42578125" style="5" bestFit="1" customWidth="1"/>
    <col min="35" max="35" width="9.42578125" style="5" customWidth="1"/>
    <col min="36" max="36" width="9.42578125" style="5" bestFit="1" customWidth="1"/>
    <col min="37" max="37" width="6.5703125" style="5" bestFit="1" customWidth="1"/>
    <col min="38" max="38" width="7.42578125" style="5" bestFit="1" customWidth="1"/>
    <col min="39" max="39" width="6.140625" style="5" bestFit="1" customWidth="1"/>
    <col min="40" max="40" width="7.42578125" style="5" bestFit="1" customWidth="1"/>
    <col min="41" max="42" width="6.28515625" style="5" bestFit="1" customWidth="1"/>
    <col min="43" max="16384" width="87.140625" style="5"/>
  </cols>
  <sheetData>
    <row r="1" spans="1:42" s="7" customFormat="1" ht="25.5">
      <c r="A1" s="4" t="s">
        <v>0</v>
      </c>
      <c r="B1" s="4" t="s">
        <v>979</v>
      </c>
      <c r="C1" s="4" t="s">
        <v>8</v>
      </c>
      <c r="D1" s="4" t="s">
        <v>11</v>
      </c>
      <c r="E1" s="4" t="s">
        <v>980</v>
      </c>
      <c r="F1" s="4"/>
      <c r="G1" s="4" t="s">
        <v>1002</v>
      </c>
      <c r="H1" s="4" t="s">
        <v>981</v>
      </c>
      <c r="I1" s="4" t="s">
        <v>982</v>
      </c>
      <c r="J1" s="4" t="s">
        <v>983</v>
      </c>
      <c r="K1" s="4" t="s">
        <v>984</v>
      </c>
      <c r="L1" s="4" t="s">
        <v>985</v>
      </c>
      <c r="M1" s="4" t="s">
        <v>986</v>
      </c>
      <c r="N1" s="1" t="s">
        <v>1057</v>
      </c>
      <c r="O1" s="4" t="s">
        <v>987</v>
      </c>
      <c r="P1" s="4" t="s">
        <v>988</v>
      </c>
      <c r="Q1" s="4" t="s">
        <v>1058</v>
      </c>
      <c r="R1" s="4" t="s">
        <v>989</v>
      </c>
      <c r="S1" s="4" t="s">
        <v>990</v>
      </c>
      <c r="T1" s="4" t="s">
        <v>991</v>
      </c>
      <c r="U1" s="4" t="s">
        <v>992</v>
      </c>
      <c r="V1" s="4" t="s">
        <v>993</v>
      </c>
      <c r="W1" s="4" t="s">
        <v>994</v>
      </c>
      <c r="X1" s="61" t="s">
        <v>995</v>
      </c>
      <c r="Y1" s="4"/>
      <c r="Z1" s="4" t="s">
        <v>996</v>
      </c>
      <c r="AA1" s="4" t="s">
        <v>997</v>
      </c>
      <c r="AB1" s="4" t="s">
        <v>998</v>
      </c>
      <c r="AC1" s="4"/>
      <c r="AD1" s="4" t="s">
        <v>999</v>
      </c>
      <c r="AE1" s="4" t="s">
        <v>1000</v>
      </c>
      <c r="AF1" s="4" t="s">
        <v>1001</v>
      </c>
      <c r="AG1" s="4" t="s">
        <v>51</v>
      </c>
      <c r="AH1" s="4" t="s">
        <v>1012</v>
      </c>
      <c r="AI1" s="4" t="s">
        <v>53</v>
      </c>
      <c r="AJ1" s="4" t="s">
        <v>1011</v>
      </c>
      <c r="AK1" s="4" t="s">
        <v>1013</v>
      </c>
      <c r="AL1" s="4" t="s">
        <v>1014</v>
      </c>
      <c r="AM1" s="4" t="s">
        <v>1015</v>
      </c>
      <c r="AN1" s="4" t="s">
        <v>1016</v>
      </c>
      <c r="AO1" s="4" t="s">
        <v>1017</v>
      </c>
      <c r="AP1" s="4" t="s">
        <v>1018</v>
      </c>
    </row>
    <row r="2" spans="1:42">
      <c r="A2" s="6" t="s">
        <v>65</v>
      </c>
      <c r="B2" s="6">
        <v>1330</v>
      </c>
      <c r="C2" s="6" t="s">
        <v>71</v>
      </c>
      <c r="D2" s="6" t="s">
        <v>72</v>
      </c>
      <c r="E2" s="6" t="s">
        <v>74</v>
      </c>
      <c r="F2" s="6"/>
      <c r="G2" s="10" t="s">
        <v>77</v>
      </c>
      <c r="H2" s="7"/>
      <c r="I2" s="10" t="s">
        <v>79</v>
      </c>
      <c r="J2" s="6"/>
      <c r="K2" s="6" t="s">
        <v>81</v>
      </c>
      <c r="L2" s="6" t="s">
        <v>81</v>
      </c>
      <c r="M2" s="6" t="s">
        <v>82</v>
      </c>
      <c r="N2" s="13" t="s">
        <v>1056</v>
      </c>
      <c r="O2" s="6">
        <v>4000</v>
      </c>
      <c r="P2" s="6">
        <v>6000</v>
      </c>
      <c r="Q2" s="10" t="s">
        <v>85</v>
      </c>
      <c r="R2" s="7"/>
      <c r="S2" s="10" t="s">
        <v>79</v>
      </c>
      <c r="T2" s="6"/>
      <c r="U2" s="6" t="s">
        <v>81</v>
      </c>
      <c r="V2" s="6" t="s">
        <v>82</v>
      </c>
      <c r="W2" s="6" t="s">
        <v>81</v>
      </c>
      <c r="X2" s="64">
        <v>138</v>
      </c>
      <c r="Y2" s="6" t="s">
        <v>1059</v>
      </c>
      <c r="Z2" s="6" t="s">
        <v>88</v>
      </c>
      <c r="AA2" s="10" t="s">
        <v>90</v>
      </c>
      <c r="AB2" s="64">
        <v>205</v>
      </c>
      <c r="AC2" s="6" t="s">
        <v>1059</v>
      </c>
      <c r="AD2" s="6" t="s">
        <v>82</v>
      </c>
      <c r="AE2" s="6" t="s">
        <v>82</v>
      </c>
      <c r="AF2" s="6" t="s">
        <v>81</v>
      </c>
      <c r="AG2" s="8" t="s">
        <v>1003</v>
      </c>
      <c r="AH2" s="6" t="s">
        <v>1008</v>
      </c>
      <c r="AI2" s="8" t="s">
        <v>1005</v>
      </c>
      <c r="AJ2" s="7"/>
      <c r="AK2" s="9" t="s">
        <v>1010</v>
      </c>
      <c r="AL2" s="7"/>
      <c r="AM2" s="8" t="s">
        <v>1005</v>
      </c>
      <c r="AN2" s="7"/>
      <c r="AO2" s="8" t="s">
        <v>1003</v>
      </c>
      <c r="AP2" s="6" t="s">
        <v>1006</v>
      </c>
    </row>
    <row r="3" spans="1:42">
      <c r="A3" s="6" t="s">
        <v>100</v>
      </c>
      <c r="B3" s="6">
        <v>5085</v>
      </c>
      <c r="C3" s="6" t="s">
        <v>103</v>
      </c>
      <c r="D3" s="6" t="s">
        <v>104</v>
      </c>
      <c r="E3" s="6" t="s">
        <v>105</v>
      </c>
      <c r="F3" s="6"/>
      <c r="G3" s="10">
        <v>0</v>
      </c>
      <c r="H3" s="7"/>
      <c r="I3" s="10" t="s">
        <v>79</v>
      </c>
      <c r="J3" s="6"/>
      <c r="K3" s="6" t="s">
        <v>82</v>
      </c>
      <c r="L3" s="6" t="s">
        <v>81</v>
      </c>
      <c r="M3" s="6" t="s">
        <v>82</v>
      </c>
      <c r="N3" s="13" t="s">
        <v>1056</v>
      </c>
      <c r="O3" s="6">
        <v>1000</v>
      </c>
      <c r="P3" s="6">
        <v>5000</v>
      </c>
      <c r="Q3" s="10" t="s">
        <v>85</v>
      </c>
      <c r="R3" s="7"/>
      <c r="S3" s="10" t="s">
        <v>107</v>
      </c>
      <c r="T3" s="6"/>
      <c r="U3" s="6" t="s">
        <v>82</v>
      </c>
      <c r="V3" s="6" t="s">
        <v>82</v>
      </c>
      <c r="W3" s="6" t="s">
        <v>81</v>
      </c>
      <c r="X3" s="64">
        <v>5800</v>
      </c>
      <c r="Y3" s="6" t="s">
        <v>1059</v>
      </c>
      <c r="Z3" s="6" t="s">
        <v>109</v>
      </c>
      <c r="AA3" s="10" t="s">
        <v>85</v>
      </c>
      <c r="AB3" s="64">
        <v>5800</v>
      </c>
      <c r="AC3" s="6" t="s">
        <v>1059</v>
      </c>
      <c r="AD3" s="6" t="s">
        <v>81</v>
      </c>
      <c r="AE3" s="6" t="s">
        <v>82</v>
      </c>
      <c r="AF3" s="6" t="s">
        <v>82</v>
      </c>
      <c r="AG3" s="8" t="s">
        <v>1005</v>
      </c>
      <c r="AH3" s="7"/>
      <c r="AI3" s="8" t="s">
        <v>1004</v>
      </c>
      <c r="AJ3" s="6" t="s">
        <v>1007</v>
      </c>
      <c r="AK3" s="8" t="s">
        <v>1003</v>
      </c>
      <c r="AL3" s="6" t="s">
        <v>1007</v>
      </c>
      <c r="AM3" s="8" t="s">
        <v>1005</v>
      </c>
      <c r="AN3" s="7"/>
      <c r="AO3" s="8" t="s">
        <v>1004</v>
      </c>
      <c r="AP3" s="6" t="s">
        <v>1007</v>
      </c>
    </row>
    <row r="4" spans="1:42">
      <c r="A4" s="6" t="s">
        <v>126</v>
      </c>
      <c r="B4" s="6">
        <v>1210</v>
      </c>
      <c r="C4" s="6" t="s">
        <v>129</v>
      </c>
      <c r="D4" s="6" t="s">
        <v>131</v>
      </c>
      <c r="E4" s="6" t="s">
        <v>132</v>
      </c>
      <c r="F4" s="6"/>
      <c r="G4" s="10">
        <v>0</v>
      </c>
      <c r="H4" s="7"/>
      <c r="I4" s="10" t="s">
        <v>79</v>
      </c>
      <c r="J4" s="6"/>
      <c r="K4" s="6" t="s">
        <v>82</v>
      </c>
      <c r="L4" s="6" t="s">
        <v>82</v>
      </c>
      <c r="M4" s="6" t="s">
        <v>81</v>
      </c>
      <c r="N4" s="13" t="s">
        <v>1056</v>
      </c>
      <c r="O4" s="6">
        <v>10800000</v>
      </c>
      <c r="P4" s="6">
        <v>43200000</v>
      </c>
      <c r="Q4" s="10" t="s">
        <v>85</v>
      </c>
      <c r="R4" s="7"/>
      <c r="S4" s="10" t="s">
        <v>79</v>
      </c>
      <c r="T4" s="6"/>
      <c r="U4" s="6" t="s">
        <v>81</v>
      </c>
      <c r="V4" s="6" t="s">
        <v>82</v>
      </c>
      <c r="W4" s="6" t="s">
        <v>81</v>
      </c>
      <c r="X4" s="64">
        <v>21600</v>
      </c>
      <c r="Y4" s="6" t="s">
        <v>1059</v>
      </c>
      <c r="Z4" s="6" t="s">
        <v>135</v>
      </c>
      <c r="AA4" s="10">
        <v>0</v>
      </c>
      <c r="AB4" s="64">
        <v>21600</v>
      </c>
      <c r="AC4" s="6" t="s">
        <v>1059</v>
      </c>
      <c r="AD4" s="6" t="s">
        <v>82</v>
      </c>
      <c r="AE4" s="6" t="s">
        <v>82</v>
      </c>
      <c r="AF4" s="6" t="s">
        <v>81</v>
      </c>
      <c r="AG4" s="8" t="s">
        <v>1005</v>
      </c>
      <c r="AH4" s="7"/>
      <c r="AI4" s="8" t="s">
        <v>1005</v>
      </c>
      <c r="AJ4" s="7"/>
      <c r="AK4" s="8" t="s">
        <v>1005</v>
      </c>
      <c r="AL4" s="7"/>
      <c r="AM4" s="8" t="s">
        <v>1005</v>
      </c>
      <c r="AN4" s="7"/>
      <c r="AO4" s="8" t="s">
        <v>1005</v>
      </c>
      <c r="AP4" s="7"/>
    </row>
    <row r="5" spans="1:42">
      <c r="A5" s="6" t="s">
        <v>140</v>
      </c>
      <c r="B5" s="6">
        <v>1096</v>
      </c>
      <c r="C5" s="6" t="s">
        <v>142</v>
      </c>
      <c r="D5" s="6" t="s">
        <v>143</v>
      </c>
      <c r="E5" s="6" t="s">
        <v>144</v>
      </c>
      <c r="F5" s="6"/>
      <c r="G5" s="10" t="s">
        <v>85</v>
      </c>
      <c r="H5" s="7"/>
      <c r="I5" s="10" t="s">
        <v>107</v>
      </c>
      <c r="J5" s="6"/>
      <c r="K5" s="6" t="s">
        <v>81</v>
      </c>
      <c r="L5" s="6" t="s">
        <v>82</v>
      </c>
      <c r="M5" s="6" t="s">
        <v>82</v>
      </c>
      <c r="N5" s="13" t="s">
        <v>1056</v>
      </c>
      <c r="O5" s="6">
        <v>615</v>
      </c>
      <c r="P5" s="6">
        <v>1845</v>
      </c>
      <c r="Q5" s="10">
        <v>0</v>
      </c>
      <c r="R5" s="7"/>
      <c r="S5" s="10" t="s">
        <v>107</v>
      </c>
      <c r="T5" s="6"/>
      <c r="U5" s="6" t="s">
        <v>82</v>
      </c>
      <c r="V5" s="6" t="s">
        <v>82</v>
      </c>
      <c r="W5" s="6" t="s">
        <v>81</v>
      </c>
      <c r="X5" s="64">
        <v>89</v>
      </c>
      <c r="Y5" s="6" t="s">
        <v>1059</v>
      </c>
      <c r="Z5" s="6" t="s">
        <v>109</v>
      </c>
      <c r="AA5" s="10">
        <v>0</v>
      </c>
      <c r="AB5" s="64">
        <v>97</v>
      </c>
      <c r="AC5" s="6" t="s">
        <v>1059</v>
      </c>
      <c r="AD5" s="6" t="s">
        <v>81</v>
      </c>
      <c r="AE5" s="6" t="s">
        <v>81</v>
      </c>
      <c r="AF5" s="6" t="s">
        <v>82</v>
      </c>
      <c r="AG5" s="8" t="s">
        <v>1004</v>
      </c>
      <c r="AH5" s="6" t="s">
        <v>1007</v>
      </c>
      <c r="AI5" s="8" t="s">
        <v>1004</v>
      </c>
      <c r="AJ5" s="6" t="s">
        <v>1009</v>
      </c>
      <c r="AK5" s="8" t="s">
        <v>1003</v>
      </c>
      <c r="AL5" s="6" t="s">
        <v>1009</v>
      </c>
      <c r="AM5" s="8" t="s">
        <v>1004</v>
      </c>
      <c r="AN5" s="6" t="s">
        <v>1007</v>
      </c>
      <c r="AO5" s="8" t="s">
        <v>1004</v>
      </c>
      <c r="AP5" s="6" t="s">
        <v>1007</v>
      </c>
    </row>
    <row r="6" spans="1:42">
      <c r="A6" s="6" t="s">
        <v>162</v>
      </c>
      <c r="B6" s="6">
        <v>1337</v>
      </c>
      <c r="C6" s="6" t="s">
        <v>165</v>
      </c>
      <c r="D6" s="6" t="s">
        <v>72</v>
      </c>
      <c r="E6" s="6" t="s">
        <v>166</v>
      </c>
      <c r="F6" s="6"/>
      <c r="G6" s="10" t="s">
        <v>85</v>
      </c>
      <c r="H6" s="7"/>
      <c r="I6" s="10" t="s">
        <v>79</v>
      </c>
      <c r="J6" s="6"/>
      <c r="K6" s="6" t="s">
        <v>81</v>
      </c>
      <c r="L6" s="6" t="s">
        <v>82</v>
      </c>
      <c r="M6" s="6" t="s">
        <v>82</v>
      </c>
      <c r="N6" s="13" t="s">
        <v>1056</v>
      </c>
      <c r="O6" s="6">
        <v>500</v>
      </c>
      <c r="P6" s="6">
        <v>600</v>
      </c>
      <c r="Q6" s="10" t="s">
        <v>85</v>
      </c>
      <c r="R6" s="7"/>
      <c r="S6" s="10" t="s">
        <v>168</v>
      </c>
      <c r="T6" s="6"/>
      <c r="U6" s="6" t="s">
        <v>81</v>
      </c>
      <c r="V6" s="6" t="s">
        <v>82</v>
      </c>
      <c r="W6" s="6" t="s">
        <v>82</v>
      </c>
      <c r="X6" s="64">
        <v>1385</v>
      </c>
      <c r="Y6" s="6" t="s">
        <v>1059</v>
      </c>
      <c r="Z6" s="6" t="s">
        <v>135</v>
      </c>
      <c r="AA6" s="10" t="s">
        <v>85</v>
      </c>
      <c r="AB6" s="64">
        <v>1471</v>
      </c>
      <c r="AC6" s="6" t="s">
        <v>1059</v>
      </c>
      <c r="AD6" s="6" t="s">
        <v>82</v>
      </c>
      <c r="AE6" s="6" t="s">
        <v>82</v>
      </c>
      <c r="AF6" s="6" t="s">
        <v>81</v>
      </c>
      <c r="AG6" s="8" t="s">
        <v>1005</v>
      </c>
      <c r="AH6" s="7"/>
      <c r="AI6" s="8" t="s">
        <v>1003</v>
      </c>
      <c r="AJ6" s="6" t="s">
        <v>1007</v>
      </c>
      <c r="AK6" s="8" t="s">
        <v>1005</v>
      </c>
      <c r="AL6" s="7"/>
      <c r="AM6" s="8" t="s">
        <v>1005</v>
      </c>
      <c r="AN6" s="7"/>
      <c r="AO6" s="8" t="s">
        <v>1003</v>
      </c>
      <c r="AP6" s="6" t="s">
        <v>1007</v>
      </c>
    </row>
    <row r="7" spans="1:42">
      <c r="A7" s="6" t="s">
        <v>175</v>
      </c>
      <c r="B7" s="6">
        <v>1134</v>
      </c>
      <c r="C7" s="6" t="s">
        <v>177</v>
      </c>
      <c r="D7" s="6" t="s">
        <v>143</v>
      </c>
      <c r="E7" s="6" t="s">
        <v>178</v>
      </c>
      <c r="F7" s="6"/>
      <c r="G7" s="10">
        <v>0</v>
      </c>
      <c r="H7" s="7"/>
      <c r="I7" s="10" t="s">
        <v>79</v>
      </c>
      <c r="J7" s="6"/>
      <c r="K7" s="6" t="s">
        <v>82</v>
      </c>
      <c r="L7" s="6" t="s">
        <v>81</v>
      </c>
      <c r="M7" s="6" t="s">
        <v>82</v>
      </c>
      <c r="N7" s="13" t="s">
        <v>1056</v>
      </c>
      <c r="O7" s="6">
        <v>104650</v>
      </c>
      <c r="P7" s="6">
        <v>523250</v>
      </c>
      <c r="Q7" s="10">
        <v>0</v>
      </c>
      <c r="R7" s="7"/>
      <c r="S7" s="10" t="s">
        <v>79</v>
      </c>
      <c r="T7" s="6"/>
      <c r="U7" s="6" t="s">
        <v>82</v>
      </c>
      <c r="V7" s="6" t="s">
        <v>82</v>
      </c>
      <c r="W7" s="6" t="s">
        <v>81</v>
      </c>
      <c r="X7" s="64">
        <v>1681</v>
      </c>
      <c r="Y7" s="6" t="s">
        <v>1059</v>
      </c>
      <c r="Z7" s="6" t="s">
        <v>109</v>
      </c>
      <c r="AA7" s="10" t="s">
        <v>85</v>
      </c>
      <c r="AB7" s="64">
        <v>1709</v>
      </c>
      <c r="AC7" s="6" t="s">
        <v>1059</v>
      </c>
      <c r="AD7" s="6" t="s">
        <v>81</v>
      </c>
      <c r="AE7" s="6" t="s">
        <v>81</v>
      </c>
      <c r="AF7" s="6" t="s">
        <v>82</v>
      </c>
      <c r="AG7" s="8" t="s">
        <v>1005</v>
      </c>
      <c r="AH7" s="7"/>
      <c r="AI7" s="8" t="s">
        <v>1005</v>
      </c>
      <c r="AJ7" s="7"/>
      <c r="AK7" s="8" t="s">
        <v>1003</v>
      </c>
      <c r="AL7" s="6" t="s">
        <v>1006</v>
      </c>
      <c r="AM7" s="8" t="s">
        <v>1005</v>
      </c>
      <c r="AN7" s="7"/>
      <c r="AO7" s="8" t="s">
        <v>1003</v>
      </c>
      <c r="AP7" s="6" t="s">
        <v>1007</v>
      </c>
    </row>
    <row r="8" spans="1:42">
      <c r="A8" s="6" t="s">
        <v>188</v>
      </c>
      <c r="B8" s="6">
        <v>1203</v>
      </c>
      <c r="C8" s="6" t="s">
        <v>190</v>
      </c>
      <c r="D8" s="6" t="s">
        <v>131</v>
      </c>
      <c r="E8" s="6" t="s">
        <v>191</v>
      </c>
      <c r="F8" s="6"/>
      <c r="G8" s="10" t="s">
        <v>85</v>
      </c>
      <c r="H8" s="7"/>
      <c r="I8" s="10" t="s">
        <v>79</v>
      </c>
      <c r="J8" s="6"/>
      <c r="K8" s="6" t="s">
        <v>81</v>
      </c>
      <c r="L8" s="6" t="s">
        <v>81</v>
      </c>
      <c r="M8" s="6" t="s">
        <v>82</v>
      </c>
      <c r="N8" s="13" t="s">
        <v>1056</v>
      </c>
      <c r="O8" s="6">
        <v>9660</v>
      </c>
      <c r="P8" s="6">
        <v>11971</v>
      </c>
      <c r="Q8" s="10" t="s">
        <v>85</v>
      </c>
      <c r="R8" s="7"/>
      <c r="S8" s="10" t="s">
        <v>79</v>
      </c>
      <c r="T8" s="6"/>
      <c r="U8" s="6" t="s">
        <v>82</v>
      </c>
      <c r="V8" s="6" t="s">
        <v>81</v>
      </c>
      <c r="W8" s="6" t="s">
        <v>81</v>
      </c>
      <c r="X8" s="64">
        <v>214</v>
      </c>
      <c r="Y8" s="6" t="s">
        <v>1059</v>
      </c>
      <c r="Z8" s="6" t="s">
        <v>135</v>
      </c>
      <c r="AA8" s="10" t="s">
        <v>85</v>
      </c>
      <c r="AB8" s="64">
        <v>295</v>
      </c>
      <c r="AC8" s="6" t="s">
        <v>1059</v>
      </c>
      <c r="AD8" s="6" t="s">
        <v>82</v>
      </c>
      <c r="AE8" s="6" t="s">
        <v>81</v>
      </c>
      <c r="AF8" s="6" t="s">
        <v>82</v>
      </c>
      <c r="AG8" s="8" t="s">
        <v>1005</v>
      </c>
      <c r="AH8" s="7"/>
      <c r="AI8" s="8" t="s">
        <v>1005</v>
      </c>
      <c r="AJ8" s="7"/>
      <c r="AK8" s="8" t="s">
        <v>1005</v>
      </c>
      <c r="AL8" s="7"/>
      <c r="AM8" s="8" t="s">
        <v>1005</v>
      </c>
      <c r="AN8" s="7"/>
      <c r="AO8" s="8" t="s">
        <v>1005</v>
      </c>
      <c r="AP8" s="7"/>
    </row>
    <row r="9" spans="1:42">
      <c r="A9" s="6" t="s">
        <v>200</v>
      </c>
      <c r="B9" s="6">
        <v>1357</v>
      </c>
      <c r="C9" s="6" t="s">
        <v>202</v>
      </c>
      <c r="D9" s="6" t="s">
        <v>72</v>
      </c>
      <c r="E9" s="6" t="s">
        <v>203</v>
      </c>
      <c r="F9" s="6"/>
      <c r="G9" s="10" t="s">
        <v>85</v>
      </c>
      <c r="H9" s="7"/>
      <c r="I9" s="10" t="s">
        <v>107</v>
      </c>
      <c r="J9" s="6"/>
      <c r="K9" s="6" t="s">
        <v>81</v>
      </c>
      <c r="L9" s="6" t="s">
        <v>81</v>
      </c>
      <c r="M9" s="6" t="s">
        <v>81</v>
      </c>
      <c r="N9" s="13" t="s">
        <v>1056</v>
      </c>
      <c r="O9" s="6">
        <v>350</v>
      </c>
      <c r="P9" s="6">
        <v>500</v>
      </c>
      <c r="Q9" s="10" t="s">
        <v>85</v>
      </c>
      <c r="R9" s="7"/>
      <c r="S9" s="10" t="s">
        <v>107</v>
      </c>
      <c r="T9" s="6"/>
      <c r="U9" s="6" t="s">
        <v>81</v>
      </c>
      <c r="V9" s="6" t="s">
        <v>82</v>
      </c>
      <c r="W9" s="6" t="s">
        <v>82</v>
      </c>
      <c r="X9" s="64">
        <v>624</v>
      </c>
      <c r="Y9" s="6" t="s">
        <v>1059</v>
      </c>
      <c r="Z9" s="6" t="s">
        <v>135</v>
      </c>
      <c r="AA9" s="10" t="s">
        <v>85</v>
      </c>
      <c r="AB9" s="64">
        <v>1005</v>
      </c>
      <c r="AC9" s="6" t="s">
        <v>1059</v>
      </c>
      <c r="AD9" s="6" t="s">
        <v>82</v>
      </c>
      <c r="AE9" s="6" t="s">
        <v>82</v>
      </c>
      <c r="AF9" s="6" t="s">
        <v>81</v>
      </c>
      <c r="AG9" s="8" t="s">
        <v>1004</v>
      </c>
      <c r="AH9" s="6" t="s">
        <v>1007</v>
      </c>
      <c r="AI9" s="8" t="s">
        <v>1004</v>
      </c>
      <c r="AJ9" s="6" t="s">
        <v>1007</v>
      </c>
      <c r="AK9" s="8" t="s">
        <v>1005</v>
      </c>
      <c r="AL9" s="7"/>
      <c r="AM9" s="8" t="s">
        <v>1004</v>
      </c>
      <c r="AN9" s="6" t="s">
        <v>1007</v>
      </c>
      <c r="AO9" s="8" t="s">
        <v>1004</v>
      </c>
      <c r="AP9" s="6" t="s">
        <v>1007</v>
      </c>
    </row>
    <row r="10" spans="1:42">
      <c r="A10" s="6" t="s">
        <v>213</v>
      </c>
      <c r="B10" s="6">
        <v>1331</v>
      </c>
      <c r="C10" s="6" t="s">
        <v>215</v>
      </c>
      <c r="D10" s="6" t="s">
        <v>72</v>
      </c>
      <c r="E10" s="6" t="s">
        <v>216</v>
      </c>
      <c r="F10" s="6"/>
      <c r="G10" s="10" t="s">
        <v>90</v>
      </c>
      <c r="H10" s="7"/>
      <c r="I10" s="10" t="s">
        <v>79</v>
      </c>
      <c r="J10" s="6"/>
      <c r="K10" s="6" t="s">
        <v>82</v>
      </c>
      <c r="L10" s="6" t="s">
        <v>82</v>
      </c>
      <c r="M10" s="6" t="s">
        <v>82</v>
      </c>
      <c r="N10" s="13" t="s">
        <v>1056</v>
      </c>
      <c r="O10" s="6">
        <v>50</v>
      </c>
      <c r="P10" s="6">
        <v>100</v>
      </c>
      <c r="Q10" s="10" t="s">
        <v>85</v>
      </c>
      <c r="R10" s="7"/>
      <c r="S10" s="10" t="s">
        <v>107</v>
      </c>
      <c r="T10" s="6"/>
      <c r="U10" s="6" t="s">
        <v>81</v>
      </c>
      <c r="V10" s="6" t="s">
        <v>82</v>
      </c>
      <c r="W10" s="6" t="s">
        <v>82</v>
      </c>
      <c r="X10" s="64">
        <v>26</v>
      </c>
      <c r="Y10" s="6" t="s">
        <v>1059</v>
      </c>
      <c r="Z10" s="6" t="s">
        <v>88</v>
      </c>
      <c r="AA10" s="10" t="s">
        <v>85</v>
      </c>
      <c r="AB10" s="64">
        <v>31</v>
      </c>
      <c r="AC10" s="6" t="s">
        <v>1059</v>
      </c>
      <c r="AD10" s="6" t="s">
        <v>82</v>
      </c>
      <c r="AE10" s="6" t="s">
        <v>82</v>
      </c>
      <c r="AF10" s="6" t="s">
        <v>81</v>
      </c>
      <c r="AG10" s="9" t="s">
        <v>1010</v>
      </c>
      <c r="AH10" s="7"/>
      <c r="AI10" s="8" t="s">
        <v>1004</v>
      </c>
      <c r="AJ10" s="6" t="s">
        <v>1007</v>
      </c>
      <c r="AK10" s="9" t="s">
        <v>1010</v>
      </c>
      <c r="AL10" s="7"/>
      <c r="AM10" s="8" t="s">
        <v>1004</v>
      </c>
      <c r="AN10" s="6" t="s">
        <v>1007</v>
      </c>
      <c r="AO10" s="8" t="s">
        <v>1004</v>
      </c>
      <c r="AP10" s="6" t="s">
        <v>1007</v>
      </c>
    </row>
    <row r="11" spans="1:42">
      <c r="A11" s="6" t="s">
        <v>224</v>
      </c>
      <c r="B11" s="6">
        <v>1320</v>
      </c>
      <c r="C11" s="6" t="s">
        <v>226</v>
      </c>
      <c r="D11" s="6" t="s">
        <v>72</v>
      </c>
      <c r="E11" s="6" t="s">
        <v>227</v>
      </c>
      <c r="F11" s="6"/>
      <c r="G11" s="10" t="s">
        <v>90</v>
      </c>
      <c r="H11" s="7"/>
      <c r="I11" s="10" t="s">
        <v>107</v>
      </c>
      <c r="J11" s="6"/>
      <c r="K11" s="6" t="s">
        <v>82</v>
      </c>
      <c r="L11" s="6" t="s">
        <v>81</v>
      </c>
      <c r="M11" s="6" t="s">
        <v>81</v>
      </c>
      <c r="N11" s="13" t="s">
        <v>1056</v>
      </c>
      <c r="O11" s="6">
        <v>50</v>
      </c>
      <c r="P11" s="6">
        <v>125</v>
      </c>
      <c r="Q11" s="10" t="s">
        <v>90</v>
      </c>
      <c r="R11" s="7"/>
      <c r="S11" s="10" t="s">
        <v>107</v>
      </c>
      <c r="T11" s="6"/>
      <c r="U11" s="6" t="s">
        <v>82</v>
      </c>
      <c r="V11" s="6" t="s">
        <v>81</v>
      </c>
      <c r="W11" s="6" t="s">
        <v>81</v>
      </c>
      <c r="X11" s="64">
        <v>25</v>
      </c>
      <c r="Y11" s="6" t="s">
        <v>1059</v>
      </c>
      <c r="Z11" s="6" t="s">
        <v>88</v>
      </c>
      <c r="AA11" s="10" t="s">
        <v>85</v>
      </c>
      <c r="AB11" s="64">
        <v>30</v>
      </c>
      <c r="AC11" s="6" t="s">
        <v>1059</v>
      </c>
      <c r="AD11" s="6" t="s">
        <v>82</v>
      </c>
      <c r="AE11" s="6" t="s">
        <v>82</v>
      </c>
      <c r="AF11" s="6" t="s">
        <v>81</v>
      </c>
      <c r="AG11" s="8" t="s">
        <v>1004</v>
      </c>
      <c r="AH11" s="6" t="s">
        <v>1007</v>
      </c>
      <c r="AI11" s="8" t="s">
        <v>1004</v>
      </c>
      <c r="AJ11" s="6" t="s">
        <v>1007</v>
      </c>
      <c r="AK11" s="8" t="s">
        <v>1004</v>
      </c>
      <c r="AL11" s="6" t="s">
        <v>1007</v>
      </c>
      <c r="AM11" s="8" t="s">
        <v>1004</v>
      </c>
      <c r="AN11" s="6" t="s">
        <v>1007</v>
      </c>
      <c r="AO11" s="8" t="s">
        <v>1004</v>
      </c>
      <c r="AP11" s="6" t="s">
        <v>1007</v>
      </c>
    </row>
    <row r="12" spans="1:42">
      <c r="A12" s="6" t="s">
        <v>236</v>
      </c>
      <c r="B12" s="6">
        <v>1081</v>
      </c>
      <c r="C12" s="6" t="s">
        <v>239</v>
      </c>
      <c r="D12" s="6" t="s">
        <v>240</v>
      </c>
      <c r="E12" s="6" t="s">
        <v>241</v>
      </c>
      <c r="F12" s="6"/>
      <c r="G12" s="10" t="s">
        <v>90</v>
      </c>
      <c r="H12" s="7"/>
      <c r="I12" s="10" t="s">
        <v>107</v>
      </c>
      <c r="J12" s="6"/>
      <c r="K12" s="6" t="s">
        <v>81</v>
      </c>
      <c r="L12" s="6" t="s">
        <v>82</v>
      </c>
      <c r="M12" s="6" t="s">
        <v>82</v>
      </c>
      <c r="N12" s="13" t="s">
        <v>1056</v>
      </c>
      <c r="O12" s="6">
        <v>160</v>
      </c>
      <c r="P12" s="6">
        <v>331</v>
      </c>
      <c r="Q12" s="10" t="s">
        <v>90</v>
      </c>
      <c r="R12" s="7"/>
      <c r="S12" s="10" t="s">
        <v>107</v>
      </c>
      <c r="T12" s="6"/>
      <c r="U12" s="6" t="s">
        <v>82</v>
      </c>
      <c r="V12" s="6" t="s">
        <v>82</v>
      </c>
      <c r="W12" s="6" t="s">
        <v>81</v>
      </c>
      <c r="X12" s="64">
        <v>4</v>
      </c>
      <c r="Y12" s="6" t="s">
        <v>1059</v>
      </c>
      <c r="Z12" s="6" t="s">
        <v>135</v>
      </c>
      <c r="AA12" s="10">
        <v>0</v>
      </c>
      <c r="AB12" s="64">
        <v>5</v>
      </c>
      <c r="AC12" s="6" t="s">
        <v>1059</v>
      </c>
      <c r="AD12" s="6" t="s">
        <v>82</v>
      </c>
      <c r="AE12" s="6" t="s">
        <v>81</v>
      </c>
      <c r="AF12" s="6" t="s">
        <v>81</v>
      </c>
      <c r="AG12" s="8" t="s">
        <v>1004</v>
      </c>
      <c r="AH12" s="6" t="s">
        <v>1006</v>
      </c>
      <c r="AI12" s="8" t="s">
        <v>1004</v>
      </c>
      <c r="AJ12" s="6" t="s">
        <v>1006</v>
      </c>
      <c r="AK12" s="8" t="s">
        <v>1004</v>
      </c>
      <c r="AL12" s="6" t="s">
        <v>1009</v>
      </c>
      <c r="AM12" s="8" t="s">
        <v>1004</v>
      </c>
      <c r="AN12" s="6" t="s">
        <v>1006</v>
      </c>
      <c r="AO12" s="8" t="s">
        <v>1004</v>
      </c>
      <c r="AP12" s="6" t="s">
        <v>1009</v>
      </c>
    </row>
    <row r="13" spans="1:42">
      <c r="A13" s="6" t="s">
        <v>251</v>
      </c>
      <c r="B13" s="6">
        <v>1213</v>
      </c>
      <c r="C13" s="6" t="s">
        <v>253</v>
      </c>
      <c r="D13" s="6" t="s">
        <v>131</v>
      </c>
      <c r="E13" s="6" t="s">
        <v>254</v>
      </c>
      <c r="F13" s="6"/>
      <c r="G13" s="10">
        <v>0</v>
      </c>
      <c r="H13" s="7"/>
      <c r="I13" s="10" t="s">
        <v>79</v>
      </c>
      <c r="J13" s="6"/>
      <c r="K13" s="6" t="s">
        <v>82</v>
      </c>
      <c r="L13" s="6" t="s">
        <v>81</v>
      </c>
      <c r="M13" s="6" t="s">
        <v>82</v>
      </c>
      <c r="N13" s="13" t="s">
        <v>1056</v>
      </c>
      <c r="O13" s="6">
        <v>25000000</v>
      </c>
      <c r="P13" s="6">
        <v>50000000</v>
      </c>
      <c r="Q13" s="10">
        <v>0</v>
      </c>
      <c r="R13" s="7"/>
      <c r="S13" s="10" t="s">
        <v>79</v>
      </c>
      <c r="T13" s="6"/>
      <c r="U13" s="6" t="s">
        <v>82</v>
      </c>
      <c r="V13" s="6" t="s">
        <v>82</v>
      </c>
      <c r="W13" s="6" t="s">
        <v>81</v>
      </c>
      <c r="X13" s="64">
        <v>6530</v>
      </c>
      <c r="Y13" s="6" t="s">
        <v>1059</v>
      </c>
      <c r="Z13" s="6" t="s">
        <v>135</v>
      </c>
      <c r="AA13" s="10">
        <v>0</v>
      </c>
      <c r="AB13" s="64">
        <v>6740</v>
      </c>
      <c r="AC13" s="6" t="s">
        <v>1059</v>
      </c>
      <c r="AD13" s="6" t="s">
        <v>82</v>
      </c>
      <c r="AE13" s="6" t="s">
        <v>81</v>
      </c>
      <c r="AF13" s="6" t="s">
        <v>82</v>
      </c>
      <c r="AG13" s="8" t="s">
        <v>1005</v>
      </c>
      <c r="AH13" s="7"/>
      <c r="AI13" s="8" t="s">
        <v>1005</v>
      </c>
      <c r="AJ13" s="7"/>
      <c r="AK13" s="8" t="s">
        <v>1005</v>
      </c>
      <c r="AL13" s="7"/>
      <c r="AM13" s="8" t="s">
        <v>1005</v>
      </c>
      <c r="AN13" s="7"/>
      <c r="AO13" s="8" t="s">
        <v>1005</v>
      </c>
      <c r="AP13" s="7"/>
    </row>
    <row r="14" spans="1:42">
      <c r="A14" s="6" t="s">
        <v>262</v>
      </c>
      <c r="B14" s="6">
        <v>1351</v>
      </c>
      <c r="C14" s="6" t="s">
        <v>264</v>
      </c>
      <c r="D14" s="6" t="s">
        <v>265</v>
      </c>
      <c r="E14" s="6" t="s">
        <v>267</v>
      </c>
      <c r="F14" s="6"/>
      <c r="G14" s="10">
        <v>0</v>
      </c>
      <c r="H14" s="7"/>
      <c r="I14" s="10" t="s">
        <v>79</v>
      </c>
      <c r="J14" s="6"/>
      <c r="K14" s="6" t="s">
        <v>82</v>
      </c>
      <c r="L14" s="6" t="s">
        <v>82</v>
      </c>
      <c r="M14" s="6" t="s">
        <v>82</v>
      </c>
      <c r="N14" s="13" t="s">
        <v>1056</v>
      </c>
      <c r="O14" s="6">
        <v>25000</v>
      </c>
      <c r="P14" s="6">
        <v>85000</v>
      </c>
      <c r="Q14" s="10">
        <v>0</v>
      </c>
      <c r="R14" s="7"/>
      <c r="S14" s="10" t="s">
        <v>79</v>
      </c>
      <c r="T14" s="6"/>
      <c r="U14" s="6" t="s">
        <v>81</v>
      </c>
      <c r="V14" s="6" t="s">
        <v>81</v>
      </c>
      <c r="W14" s="6" t="s">
        <v>82</v>
      </c>
      <c r="X14" s="64">
        <v>69800</v>
      </c>
      <c r="Y14" s="6" t="s">
        <v>1059</v>
      </c>
      <c r="Z14" s="6" t="s">
        <v>109</v>
      </c>
      <c r="AA14" s="10" t="s">
        <v>90</v>
      </c>
      <c r="AB14" s="64">
        <v>69800</v>
      </c>
      <c r="AC14" s="6" t="s">
        <v>1059</v>
      </c>
      <c r="AD14" s="47" t="s">
        <v>82</v>
      </c>
      <c r="AE14" s="47" t="s">
        <v>82</v>
      </c>
      <c r="AF14" s="47" t="s">
        <v>81</v>
      </c>
      <c r="AG14" s="8" t="s">
        <v>1005</v>
      </c>
      <c r="AH14" s="7"/>
      <c r="AI14" s="8" t="s">
        <v>1005</v>
      </c>
      <c r="AJ14" s="7"/>
      <c r="AK14" s="8" t="s">
        <v>1003</v>
      </c>
      <c r="AL14" s="6" t="s">
        <v>1006</v>
      </c>
      <c r="AM14" s="8" t="s">
        <v>1005</v>
      </c>
      <c r="AN14" s="7"/>
      <c r="AO14" s="8" t="s">
        <v>1003</v>
      </c>
      <c r="AP14" s="6" t="s">
        <v>1007</v>
      </c>
    </row>
    <row r="15" spans="1:42">
      <c r="A15" s="6" t="s">
        <v>276</v>
      </c>
      <c r="B15" s="6">
        <v>1358</v>
      </c>
      <c r="C15" s="6" t="s">
        <v>278</v>
      </c>
      <c r="D15" s="6" t="s">
        <v>72</v>
      </c>
      <c r="E15" s="6" t="s">
        <v>279</v>
      </c>
      <c r="F15" s="6"/>
      <c r="G15" s="10" t="s">
        <v>85</v>
      </c>
      <c r="H15" s="7"/>
      <c r="I15" s="10" t="s">
        <v>79</v>
      </c>
      <c r="J15" s="6"/>
      <c r="K15" s="6" t="s">
        <v>81</v>
      </c>
      <c r="L15" s="6" t="s">
        <v>81</v>
      </c>
      <c r="M15" s="6" t="s">
        <v>82</v>
      </c>
      <c r="N15" s="13" t="s">
        <v>1056</v>
      </c>
      <c r="O15" s="6">
        <v>25000</v>
      </c>
      <c r="P15" s="6">
        <v>108000</v>
      </c>
      <c r="Q15" s="10" t="s">
        <v>77</v>
      </c>
      <c r="R15" s="7"/>
      <c r="S15" s="10" t="s">
        <v>107</v>
      </c>
      <c r="T15" s="6"/>
      <c r="U15" s="6" t="s">
        <v>82</v>
      </c>
      <c r="V15" s="6" t="s">
        <v>81</v>
      </c>
      <c r="W15" s="6" t="s">
        <v>82</v>
      </c>
      <c r="X15" s="64">
        <v>2304</v>
      </c>
      <c r="Y15" s="6" t="s">
        <v>1059</v>
      </c>
      <c r="Z15" s="6" t="s">
        <v>282</v>
      </c>
      <c r="AA15" s="10" t="s">
        <v>77</v>
      </c>
      <c r="AB15" s="64">
        <v>3188</v>
      </c>
      <c r="AC15" s="6" t="s">
        <v>1059</v>
      </c>
      <c r="AD15" s="6" t="s">
        <v>81</v>
      </c>
      <c r="AE15" s="6" t="s">
        <v>82</v>
      </c>
      <c r="AF15" s="6" t="s">
        <v>81</v>
      </c>
      <c r="AG15" s="8" t="s">
        <v>1005</v>
      </c>
      <c r="AH15" s="7"/>
      <c r="AI15" s="8" t="s">
        <v>1004</v>
      </c>
      <c r="AJ15" s="6" t="s">
        <v>1008</v>
      </c>
      <c r="AK15" s="8" t="s">
        <v>1004</v>
      </c>
      <c r="AL15" s="6" t="s">
        <v>1008</v>
      </c>
      <c r="AM15" s="8" t="s">
        <v>1004</v>
      </c>
      <c r="AN15" s="6" t="s">
        <v>1008</v>
      </c>
      <c r="AO15" s="8" t="s">
        <v>1004</v>
      </c>
      <c r="AP15" s="6" t="s">
        <v>1008</v>
      </c>
    </row>
    <row r="16" spans="1:42">
      <c r="A16" s="6" t="s">
        <v>290</v>
      </c>
      <c r="B16" s="6">
        <v>1061</v>
      </c>
      <c r="C16" s="6" t="s">
        <v>293</v>
      </c>
      <c r="D16" s="6" t="s">
        <v>294</v>
      </c>
      <c r="E16" s="6" t="s">
        <v>295</v>
      </c>
      <c r="F16" s="6"/>
      <c r="G16" s="10" t="s">
        <v>77</v>
      </c>
      <c r="H16" s="7"/>
      <c r="I16" s="10" t="s">
        <v>107</v>
      </c>
      <c r="J16" s="6"/>
      <c r="K16" s="6" t="s">
        <v>81</v>
      </c>
      <c r="L16" s="6" t="s">
        <v>82</v>
      </c>
      <c r="M16" s="6" t="s">
        <v>82</v>
      </c>
      <c r="N16" s="13" t="s">
        <v>1056</v>
      </c>
      <c r="O16" s="6">
        <v>110</v>
      </c>
      <c r="P16" s="6">
        <v>650</v>
      </c>
      <c r="Q16" s="10" t="s">
        <v>85</v>
      </c>
      <c r="R16" s="7"/>
      <c r="S16" s="10" t="s">
        <v>107</v>
      </c>
      <c r="T16" s="6"/>
      <c r="U16" s="6" t="s">
        <v>81</v>
      </c>
      <c r="V16" s="6" t="s">
        <v>82</v>
      </c>
      <c r="W16" s="6" t="s">
        <v>82</v>
      </c>
      <c r="X16" s="64">
        <v>3</v>
      </c>
      <c r="Y16" s="6" t="s">
        <v>1059</v>
      </c>
      <c r="Z16" s="6" t="s">
        <v>282</v>
      </c>
      <c r="AA16" s="10" t="s">
        <v>77</v>
      </c>
      <c r="AB16" s="64">
        <v>16</v>
      </c>
      <c r="AC16" s="6" t="s">
        <v>1059</v>
      </c>
      <c r="AD16" s="6" t="s">
        <v>82</v>
      </c>
      <c r="AE16" s="6" t="s">
        <v>81</v>
      </c>
      <c r="AF16" s="6" t="s">
        <v>82</v>
      </c>
      <c r="AG16" s="8" t="s">
        <v>1004</v>
      </c>
      <c r="AH16" s="6" t="s">
        <v>1008</v>
      </c>
      <c r="AI16" s="8" t="s">
        <v>1004</v>
      </c>
      <c r="AJ16" s="6" t="s">
        <v>1007</v>
      </c>
      <c r="AK16" s="8" t="s">
        <v>1004</v>
      </c>
      <c r="AL16" s="6" t="s">
        <v>1008</v>
      </c>
      <c r="AM16" s="8" t="s">
        <v>1004</v>
      </c>
      <c r="AN16" s="6" t="s">
        <v>1006</v>
      </c>
      <c r="AO16" s="8" t="s">
        <v>1004</v>
      </c>
      <c r="AP16" s="6" t="s">
        <v>1008</v>
      </c>
    </row>
    <row r="17" spans="1:42">
      <c r="A17" s="6" t="s">
        <v>303</v>
      </c>
      <c r="B17" s="6">
        <v>1831</v>
      </c>
      <c r="C17" s="6" t="s">
        <v>306</v>
      </c>
      <c r="D17" s="6" t="s">
        <v>307</v>
      </c>
      <c r="E17" s="6" t="s">
        <v>308</v>
      </c>
      <c r="F17" s="6"/>
      <c r="G17" s="10" t="s">
        <v>77</v>
      </c>
      <c r="H17" s="7"/>
      <c r="I17" s="10" t="s">
        <v>107</v>
      </c>
      <c r="J17" s="6"/>
      <c r="K17" s="6" t="s">
        <v>81</v>
      </c>
      <c r="L17" s="6" t="s">
        <v>81</v>
      </c>
      <c r="M17" s="6" t="s">
        <v>82</v>
      </c>
      <c r="N17" s="13" t="s">
        <v>1056</v>
      </c>
      <c r="O17" s="6">
        <v>50000</v>
      </c>
      <c r="P17" s="6">
        <v>60000</v>
      </c>
      <c r="Q17" s="10" t="s">
        <v>77</v>
      </c>
      <c r="R17" s="7"/>
      <c r="S17" s="10" t="s">
        <v>107</v>
      </c>
      <c r="T17" s="6"/>
      <c r="U17" s="6" t="s">
        <v>82</v>
      </c>
      <c r="V17" s="6" t="s">
        <v>82</v>
      </c>
      <c r="W17" s="6" t="s">
        <v>81</v>
      </c>
      <c r="X17" s="64">
        <v>134</v>
      </c>
      <c r="Y17" s="6" t="s">
        <v>1059</v>
      </c>
      <c r="Z17" s="6" t="s">
        <v>109</v>
      </c>
      <c r="AA17" s="10" t="s">
        <v>77</v>
      </c>
      <c r="AB17" s="64">
        <v>238</v>
      </c>
      <c r="AC17" s="6" t="s">
        <v>1059</v>
      </c>
      <c r="AD17" s="6" t="s">
        <v>81</v>
      </c>
      <c r="AE17" s="6" t="s">
        <v>81</v>
      </c>
      <c r="AF17" s="6" t="s">
        <v>81</v>
      </c>
      <c r="AG17" s="8" t="s">
        <v>1004</v>
      </c>
      <c r="AH17" s="6" t="s">
        <v>1008</v>
      </c>
      <c r="AI17" s="8" t="s">
        <v>1004</v>
      </c>
      <c r="AJ17" s="6" t="s">
        <v>1008</v>
      </c>
      <c r="AK17" s="8" t="s">
        <v>1004</v>
      </c>
      <c r="AL17" s="6" t="s">
        <v>1008</v>
      </c>
      <c r="AM17" s="8" t="s">
        <v>1004</v>
      </c>
      <c r="AN17" s="6" t="s">
        <v>1008</v>
      </c>
      <c r="AO17" s="8" t="s">
        <v>1004</v>
      </c>
      <c r="AP17" s="6" t="s">
        <v>1008</v>
      </c>
    </row>
    <row r="18" spans="1:42">
      <c r="A18" s="6" t="s">
        <v>317</v>
      </c>
      <c r="B18" s="6">
        <v>1091</v>
      </c>
      <c r="C18" s="6" t="s">
        <v>319</v>
      </c>
      <c r="D18" s="6" t="s">
        <v>240</v>
      </c>
      <c r="E18" s="6" t="s">
        <v>241</v>
      </c>
      <c r="F18" s="6"/>
      <c r="G18" s="10" t="s">
        <v>77</v>
      </c>
      <c r="H18" s="7"/>
      <c r="I18" s="10" t="s">
        <v>107</v>
      </c>
      <c r="J18" s="6"/>
      <c r="K18" s="6" t="s">
        <v>81</v>
      </c>
      <c r="L18" s="6" t="s">
        <v>82</v>
      </c>
      <c r="M18" s="6" t="s">
        <v>82</v>
      </c>
      <c r="N18" s="13" t="s">
        <v>1056</v>
      </c>
      <c r="O18" s="6">
        <v>250</v>
      </c>
      <c r="P18" s="6">
        <v>650</v>
      </c>
      <c r="Q18" s="10" t="s">
        <v>77</v>
      </c>
      <c r="R18" s="7"/>
      <c r="S18" s="10" t="s">
        <v>107</v>
      </c>
      <c r="T18" s="6"/>
      <c r="U18" s="6" t="s">
        <v>81</v>
      </c>
      <c r="V18" s="6" t="s">
        <v>82</v>
      </c>
      <c r="W18" s="6" t="s">
        <v>82</v>
      </c>
      <c r="X18" s="64">
        <v>1</v>
      </c>
      <c r="Y18" s="6" t="s">
        <v>1059</v>
      </c>
      <c r="Z18" s="6" t="s">
        <v>109</v>
      </c>
      <c r="AA18" s="10">
        <v>0</v>
      </c>
      <c r="AB18" s="64">
        <v>5</v>
      </c>
      <c r="AC18" s="6" t="s">
        <v>1059</v>
      </c>
      <c r="AD18" s="6" t="s">
        <v>82</v>
      </c>
      <c r="AE18" s="6" t="s">
        <v>82</v>
      </c>
      <c r="AF18" s="6" t="s">
        <v>82</v>
      </c>
      <c r="AG18" s="8" t="s">
        <v>1004</v>
      </c>
      <c r="AH18" s="6" t="s">
        <v>1008</v>
      </c>
      <c r="AI18" s="8" t="s">
        <v>1004</v>
      </c>
      <c r="AJ18" s="6" t="s">
        <v>1008</v>
      </c>
      <c r="AK18" s="8" t="s">
        <v>1004</v>
      </c>
      <c r="AL18" s="6" t="s">
        <v>1008</v>
      </c>
      <c r="AM18" s="8" t="s">
        <v>1005</v>
      </c>
      <c r="AN18" s="7"/>
      <c r="AO18" s="8" t="s">
        <v>1004</v>
      </c>
      <c r="AP18" s="6" t="s">
        <v>1007</v>
      </c>
    </row>
    <row r="19" spans="1:42">
      <c r="A19" s="6" t="s">
        <v>323</v>
      </c>
      <c r="B19" s="6">
        <v>1103</v>
      </c>
      <c r="C19" s="6" t="s">
        <v>325</v>
      </c>
      <c r="D19" s="6" t="s">
        <v>104</v>
      </c>
      <c r="E19" s="6" t="s">
        <v>105</v>
      </c>
      <c r="F19" s="6"/>
      <c r="G19" s="10">
        <v>0</v>
      </c>
      <c r="H19" s="7"/>
      <c r="I19" s="10" t="s">
        <v>79</v>
      </c>
      <c r="J19" s="6"/>
      <c r="K19" s="6" t="s">
        <v>82</v>
      </c>
      <c r="L19" s="6" t="s">
        <v>81</v>
      </c>
      <c r="M19" s="6" t="s">
        <v>82</v>
      </c>
      <c r="N19" s="13" t="s">
        <v>1056</v>
      </c>
      <c r="O19" s="6">
        <v>1</v>
      </c>
      <c r="P19" s="6">
        <v>500</v>
      </c>
      <c r="Q19" s="10">
        <v>0</v>
      </c>
      <c r="R19" s="7"/>
      <c r="S19" s="10" t="s">
        <v>107</v>
      </c>
      <c r="T19" s="6"/>
      <c r="U19" s="6" t="s">
        <v>82</v>
      </c>
      <c r="V19" s="6" t="s">
        <v>81</v>
      </c>
      <c r="W19" s="6" t="s">
        <v>81</v>
      </c>
      <c r="X19" s="64">
        <v>5800</v>
      </c>
      <c r="Y19" s="6" t="s">
        <v>1059</v>
      </c>
      <c r="Z19" s="6" t="s">
        <v>282</v>
      </c>
      <c r="AA19" s="10" t="s">
        <v>77</v>
      </c>
      <c r="AB19" s="64">
        <v>0</v>
      </c>
      <c r="AC19" s="6" t="s">
        <v>1059</v>
      </c>
      <c r="AD19" s="6" t="s">
        <v>81</v>
      </c>
      <c r="AE19" s="6" t="s">
        <v>81</v>
      </c>
      <c r="AF19" s="6" t="s">
        <v>82</v>
      </c>
      <c r="AG19" s="8" t="s">
        <v>1005</v>
      </c>
      <c r="AH19" s="7"/>
      <c r="AI19" s="8" t="s">
        <v>1004</v>
      </c>
      <c r="AJ19" s="6" t="s">
        <v>1009</v>
      </c>
      <c r="AK19" s="8" t="s">
        <v>1004</v>
      </c>
      <c r="AL19" s="6" t="s">
        <v>1009</v>
      </c>
      <c r="AM19" s="8" t="s">
        <v>1004</v>
      </c>
      <c r="AN19" s="6" t="s">
        <v>1009</v>
      </c>
      <c r="AO19" s="8" t="s">
        <v>1004</v>
      </c>
      <c r="AP19" s="6" t="s">
        <v>1009</v>
      </c>
    </row>
    <row r="20" spans="1:42">
      <c r="A20" s="6" t="s">
        <v>331</v>
      </c>
      <c r="B20" s="6">
        <v>1322</v>
      </c>
      <c r="C20" s="6" t="s">
        <v>333</v>
      </c>
      <c r="D20" s="6" t="s">
        <v>72</v>
      </c>
      <c r="E20" s="6" t="s">
        <v>334</v>
      </c>
      <c r="F20" s="6"/>
      <c r="G20" s="10" t="s">
        <v>85</v>
      </c>
      <c r="H20" s="7"/>
      <c r="I20" s="10" t="s">
        <v>79</v>
      </c>
      <c r="J20" s="6"/>
      <c r="K20" s="6" t="s">
        <v>81</v>
      </c>
      <c r="L20" s="6" t="s">
        <v>81</v>
      </c>
      <c r="M20" s="6" t="s">
        <v>82</v>
      </c>
      <c r="N20" s="13" t="s">
        <v>1056</v>
      </c>
      <c r="O20" s="6">
        <v>6650</v>
      </c>
      <c r="P20" s="6">
        <v>19200</v>
      </c>
      <c r="Q20" s="10" t="s">
        <v>85</v>
      </c>
      <c r="R20" s="7"/>
      <c r="S20" s="10" t="s">
        <v>79</v>
      </c>
      <c r="T20" s="6"/>
      <c r="U20" s="6" t="s">
        <v>81</v>
      </c>
      <c r="V20" s="6" t="s">
        <v>82</v>
      </c>
      <c r="W20" s="6" t="s">
        <v>81</v>
      </c>
      <c r="X20" s="64">
        <v>330</v>
      </c>
      <c r="Y20" s="6" t="s">
        <v>1059</v>
      </c>
      <c r="Z20" s="6" t="s">
        <v>135</v>
      </c>
      <c r="AA20" s="10" t="s">
        <v>85</v>
      </c>
      <c r="AB20" s="64">
        <v>366</v>
      </c>
      <c r="AC20" s="6" t="s">
        <v>1059</v>
      </c>
      <c r="AD20" s="6" t="s">
        <v>82</v>
      </c>
      <c r="AE20" s="6" t="s">
        <v>82</v>
      </c>
      <c r="AF20" s="6" t="s">
        <v>81</v>
      </c>
      <c r="AG20" s="8" t="s">
        <v>1005</v>
      </c>
      <c r="AH20" s="7"/>
      <c r="AI20" s="8" t="s">
        <v>1005</v>
      </c>
      <c r="AJ20" s="7"/>
      <c r="AK20" s="8" t="s">
        <v>1005</v>
      </c>
      <c r="AL20" s="7"/>
      <c r="AM20" s="8" t="s">
        <v>1005</v>
      </c>
      <c r="AN20" s="7"/>
      <c r="AO20" s="8" t="s">
        <v>1005</v>
      </c>
      <c r="AP20" s="7"/>
    </row>
    <row r="21" spans="1:42">
      <c r="A21" s="6" t="s">
        <v>342</v>
      </c>
      <c r="B21" s="6">
        <v>1037</v>
      </c>
      <c r="C21" s="6" t="s">
        <v>345</v>
      </c>
      <c r="D21" s="6" t="s">
        <v>346</v>
      </c>
      <c r="E21" s="6" t="s">
        <v>347</v>
      </c>
      <c r="F21" s="6"/>
      <c r="G21" s="10" t="s">
        <v>85</v>
      </c>
      <c r="H21" s="7"/>
      <c r="I21" s="10" t="s">
        <v>107</v>
      </c>
      <c r="J21" s="6"/>
      <c r="K21" s="6" t="s">
        <v>81</v>
      </c>
      <c r="L21" s="6" t="s">
        <v>82</v>
      </c>
      <c r="M21" s="6" t="s">
        <v>82</v>
      </c>
      <c r="N21" s="13" t="s">
        <v>1056</v>
      </c>
      <c r="O21" s="6">
        <v>1000</v>
      </c>
      <c r="P21" s="6">
        <v>5000</v>
      </c>
      <c r="Q21" s="10" t="s">
        <v>85</v>
      </c>
      <c r="R21" s="7"/>
      <c r="S21" s="10" t="s">
        <v>107</v>
      </c>
      <c r="T21" s="6"/>
      <c r="U21" s="6" t="s">
        <v>81</v>
      </c>
      <c r="V21" s="6" t="s">
        <v>81</v>
      </c>
      <c r="W21" s="6" t="s">
        <v>82</v>
      </c>
      <c r="X21" s="64">
        <v>19</v>
      </c>
      <c r="Y21" s="6" t="s">
        <v>1059</v>
      </c>
      <c r="Z21" s="6" t="s">
        <v>135</v>
      </c>
      <c r="AA21" s="10" t="s">
        <v>90</v>
      </c>
      <c r="AB21" s="64">
        <v>23</v>
      </c>
      <c r="AC21" s="6" t="s">
        <v>1059</v>
      </c>
      <c r="AD21" s="6" t="s">
        <v>81</v>
      </c>
      <c r="AE21" s="6" t="s">
        <v>81</v>
      </c>
      <c r="AF21" s="47" t="s">
        <v>82</v>
      </c>
      <c r="AG21" s="8" t="s">
        <v>1004</v>
      </c>
      <c r="AH21" s="6" t="s">
        <v>1007</v>
      </c>
      <c r="AI21" s="8" t="s">
        <v>1004</v>
      </c>
      <c r="AJ21" s="6" t="s">
        <v>1007</v>
      </c>
      <c r="AK21" s="8" t="s">
        <v>1003</v>
      </c>
      <c r="AL21" s="6" t="s">
        <v>1007</v>
      </c>
      <c r="AM21" s="8" t="s">
        <v>1005</v>
      </c>
      <c r="AN21" s="7"/>
      <c r="AO21" s="8" t="s">
        <v>1004</v>
      </c>
      <c r="AP21" s="6" t="s">
        <v>1007</v>
      </c>
    </row>
    <row r="22" spans="1:42">
      <c r="A22" s="6" t="s">
        <v>355</v>
      </c>
      <c r="B22" s="6">
        <v>1393</v>
      </c>
      <c r="C22" s="6" t="s">
        <v>357</v>
      </c>
      <c r="D22" s="6" t="s">
        <v>359</v>
      </c>
      <c r="E22" s="6" t="s">
        <v>360</v>
      </c>
      <c r="F22" s="6"/>
      <c r="G22" s="10" t="s">
        <v>85</v>
      </c>
      <c r="H22" s="7"/>
      <c r="I22" s="10" t="s">
        <v>107</v>
      </c>
      <c r="J22" s="6"/>
      <c r="K22" s="6" t="s">
        <v>81</v>
      </c>
      <c r="L22" s="6" t="s">
        <v>82</v>
      </c>
      <c r="M22" s="6" t="s">
        <v>82</v>
      </c>
      <c r="N22" s="13" t="s">
        <v>1055</v>
      </c>
      <c r="O22" s="6">
        <v>87100</v>
      </c>
      <c r="P22" s="6">
        <v>87100</v>
      </c>
      <c r="Q22" s="10" t="s">
        <v>85</v>
      </c>
      <c r="R22" s="7"/>
      <c r="S22" s="10" t="s">
        <v>107</v>
      </c>
      <c r="T22" s="6"/>
      <c r="U22" s="6" t="s">
        <v>81</v>
      </c>
      <c r="V22" s="6" t="s">
        <v>82</v>
      </c>
      <c r="W22" s="6" t="s">
        <v>81</v>
      </c>
      <c r="X22" s="64">
        <v>8</v>
      </c>
      <c r="Y22" s="6" t="s">
        <v>1059</v>
      </c>
      <c r="Z22" s="6" t="s">
        <v>135</v>
      </c>
      <c r="AA22" s="10" t="s">
        <v>85</v>
      </c>
      <c r="AB22" s="64">
        <v>8</v>
      </c>
      <c r="AC22" s="6" t="s">
        <v>1059</v>
      </c>
      <c r="AD22" s="6" t="s">
        <v>81</v>
      </c>
      <c r="AE22" s="6" t="s">
        <v>82</v>
      </c>
      <c r="AF22" s="6" t="s">
        <v>82</v>
      </c>
      <c r="AG22" s="8" t="s">
        <v>1004</v>
      </c>
      <c r="AH22" s="6" t="s">
        <v>1007</v>
      </c>
      <c r="AI22" s="8" t="s">
        <v>1004</v>
      </c>
      <c r="AJ22" s="6" t="s">
        <v>1007</v>
      </c>
      <c r="AK22" s="8" t="s">
        <v>1005</v>
      </c>
      <c r="AL22" s="7"/>
      <c r="AM22" s="8" t="s">
        <v>1004</v>
      </c>
      <c r="AN22" s="6" t="s">
        <v>1007</v>
      </c>
      <c r="AO22" s="8" t="s">
        <v>1004</v>
      </c>
      <c r="AP22" s="6" t="s">
        <v>1007</v>
      </c>
    </row>
    <row r="23" spans="1:42">
      <c r="A23" s="6" t="s">
        <v>368</v>
      </c>
      <c r="B23" s="6">
        <v>1193</v>
      </c>
      <c r="C23" s="6" t="s">
        <v>370</v>
      </c>
      <c r="D23" s="6" t="s">
        <v>131</v>
      </c>
      <c r="E23" s="6" t="s">
        <v>360</v>
      </c>
      <c r="F23" s="6"/>
      <c r="G23" s="10" t="s">
        <v>85</v>
      </c>
      <c r="H23" s="7"/>
      <c r="I23" s="10" t="s">
        <v>79</v>
      </c>
      <c r="J23" s="6"/>
      <c r="K23" s="6" t="s">
        <v>81</v>
      </c>
      <c r="L23" s="6" t="s">
        <v>82</v>
      </c>
      <c r="M23" s="6" t="s">
        <v>82</v>
      </c>
      <c r="N23" s="13" t="s">
        <v>1056</v>
      </c>
      <c r="O23" s="6">
        <v>50</v>
      </c>
      <c r="P23" s="6">
        <v>600</v>
      </c>
      <c r="Q23" s="10" t="s">
        <v>85</v>
      </c>
      <c r="R23" s="7"/>
      <c r="S23" s="10" t="s">
        <v>107</v>
      </c>
      <c r="T23" s="6"/>
      <c r="U23" s="6" t="s">
        <v>81</v>
      </c>
      <c r="V23" s="6" t="s">
        <v>82</v>
      </c>
      <c r="W23" s="6" t="s">
        <v>82</v>
      </c>
      <c r="X23" s="64">
        <v>26</v>
      </c>
      <c r="Y23" s="6" t="s">
        <v>1059</v>
      </c>
      <c r="Z23" s="6" t="s">
        <v>109</v>
      </c>
      <c r="AA23" s="10" t="s">
        <v>85</v>
      </c>
      <c r="AB23" s="64">
        <v>26</v>
      </c>
      <c r="AC23" s="6" t="s">
        <v>1059</v>
      </c>
      <c r="AD23" s="6" t="s">
        <v>81</v>
      </c>
      <c r="AE23" s="6" t="s">
        <v>82</v>
      </c>
      <c r="AF23" s="6" t="s">
        <v>81</v>
      </c>
      <c r="AG23" s="8" t="s">
        <v>1005</v>
      </c>
      <c r="AH23" s="7"/>
      <c r="AI23" s="8" t="s">
        <v>1004</v>
      </c>
      <c r="AJ23" s="6" t="s">
        <v>1007</v>
      </c>
      <c r="AK23" s="8" t="s">
        <v>1003</v>
      </c>
      <c r="AL23" s="6" t="s">
        <v>1006</v>
      </c>
      <c r="AM23" s="8" t="s">
        <v>1004</v>
      </c>
      <c r="AN23" s="6" t="s">
        <v>1007</v>
      </c>
      <c r="AO23" s="8" t="s">
        <v>1004</v>
      </c>
      <c r="AP23" s="6" t="s">
        <v>1007</v>
      </c>
    </row>
    <row r="24" spans="1:42">
      <c r="A24" s="6" t="s">
        <v>379</v>
      </c>
      <c r="B24" s="6">
        <v>1082</v>
      </c>
      <c r="C24" s="6" t="s">
        <v>381</v>
      </c>
      <c r="D24" s="6" t="s">
        <v>240</v>
      </c>
      <c r="E24" s="6" t="s">
        <v>382</v>
      </c>
      <c r="F24" s="6"/>
      <c r="G24" s="10" t="s">
        <v>90</v>
      </c>
      <c r="H24" s="7"/>
      <c r="I24" s="10" t="s">
        <v>107</v>
      </c>
      <c r="J24" s="6"/>
      <c r="K24" s="47" t="s">
        <v>82</v>
      </c>
      <c r="L24" s="47" t="s">
        <v>81</v>
      </c>
      <c r="M24" s="47" t="s">
        <v>81</v>
      </c>
      <c r="N24" s="13" t="s">
        <v>1056</v>
      </c>
      <c r="O24" s="6">
        <v>90000</v>
      </c>
      <c r="P24" s="6">
        <v>90000</v>
      </c>
      <c r="Q24" s="10" t="s">
        <v>90</v>
      </c>
      <c r="R24" s="7"/>
      <c r="S24" s="10" t="s">
        <v>79</v>
      </c>
      <c r="T24" s="6"/>
      <c r="U24" s="6" t="s">
        <v>82</v>
      </c>
      <c r="V24" s="6" t="s">
        <v>82</v>
      </c>
      <c r="W24" s="6" t="s">
        <v>81</v>
      </c>
      <c r="X24" s="64">
        <v>48</v>
      </c>
      <c r="Y24" s="6" t="s">
        <v>1059</v>
      </c>
      <c r="Z24" s="6" t="s">
        <v>109</v>
      </c>
      <c r="AA24" s="10" t="s">
        <v>90</v>
      </c>
      <c r="AB24" s="64">
        <v>85</v>
      </c>
      <c r="AC24" s="6" t="s">
        <v>1059</v>
      </c>
      <c r="AD24" s="6" t="s">
        <v>82</v>
      </c>
      <c r="AE24" s="6" t="s">
        <v>81</v>
      </c>
      <c r="AF24" s="6" t="s">
        <v>81</v>
      </c>
      <c r="AG24" s="8" t="s">
        <v>1004</v>
      </c>
      <c r="AH24" s="6" t="s">
        <v>1006</v>
      </c>
      <c r="AI24" s="8" t="s">
        <v>1005</v>
      </c>
      <c r="AJ24" s="7"/>
      <c r="AK24" s="8" t="s">
        <v>1003</v>
      </c>
      <c r="AL24" s="6" t="s">
        <v>1006</v>
      </c>
      <c r="AM24" s="8" t="s">
        <v>1004</v>
      </c>
      <c r="AN24" s="6" t="s">
        <v>1006</v>
      </c>
      <c r="AO24" s="8" t="s">
        <v>1004</v>
      </c>
      <c r="AP24" s="6" t="s">
        <v>1006</v>
      </c>
    </row>
    <row r="25" spans="1:42">
      <c r="A25" s="6" t="s">
        <v>389</v>
      </c>
      <c r="B25" s="6">
        <v>1042</v>
      </c>
      <c r="C25" s="6" t="s">
        <v>391</v>
      </c>
      <c r="D25" s="6" t="s">
        <v>346</v>
      </c>
      <c r="E25" s="6" t="s">
        <v>392</v>
      </c>
      <c r="F25" s="6"/>
      <c r="G25" s="10" t="s">
        <v>85</v>
      </c>
      <c r="H25" s="7"/>
      <c r="I25" s="10" t="s">
        <v>79</v>
      </c>
      <c r="J25" s="6"/>
      <c r="K25" s="6" t="s">
        <v>81</v>
      </c>
      <c r="L25" s="6" t="s">
        <v>81</v>
      </c>
      <c r="M25" s="6" t="s">
        <v>82</v>
      </c>
      <c r="N25" s="13" t="s">
        <v>1056</v>
      </c>
      <c r="O25" s="6">
        <v>50000</v>
      </c>
      <c r="P25" s="6">
        <v>100000</v>
      </c>
      <c r="Q25" s="10" t="s">
        <v>85</v>
      </c>
      <c r="R25" s="7"/>
      <c r="S25" s="10" t="s">
        <v>79</v>
      </c>
      <c r="T25" s="6"/>
      <c r="U25" s="6" t="s">
        <v>81</v>
      </c>
      <c r="V25" s="6" t="s">
        <v>81</v>
      </c>
      <c r="W25" s="6" t="s">
        <v>81</v>
      </c>
      <c r="X25" s="64">
        <v>301</v>
      </c>
      <c r="Y25" s="6" t="s">
        <v>1059</v>
      </c>
      <c r="Z25" s="6" t="s">
        <v>135</v>
      </c>
      <c r="AA25" s="10" t="s">
        <v>85</v>
      </c>
      <c r="AB25" s="64">
        <v>320</v>
      </c>
      <c r="AC25" s="6" t="s">
        <v>1059</v>
      </c>
      <c r="AD25" s="6" t="s">
        <v>81</v>
      </c>
      <c r="AE25" s="6" t="s">
        <v>81</v>
      </c>
      <c r="AF25" s="6" t="s">
        <v>82</v>
      </c>
      <c r="AG25" s="8" t="s">
        <v>1005</v>
      </c>
      <c r="AH25" s="7"/>
      <c r="AI25" s="8" t="s">
        <v>1005</v>
      </c>
      <c r="AJ25" s="7"/>
      <c r="AK25" s="8" t="s">
        <v>1005</v>
      </c>
      <c r="AL25" s="7"/>
      <c r="AM25" s="8" t="s">
        <v>1005</v>
      </c>
      <c r="AN25" s="7"/>
      <c r="AO25" s="8" t="s">
        <v>1005</v>
      </c>
      <c r="AP25" s="7"/>
    </row>
    <row r="26" spans="1:42">
      <c r="A26" s="6" t="s">
        <v>400</v>
      </c>
      <c r="B26" s="6">
        <v>1309</v>
      </c>
      <c r="C26" s="6" t="s">
        <v>402</v>
      </c>
      <c r="D26" s="6" t="s">
        <v>72</v>
      </c>
      <c r="E26" s="6" t="s">
        <v>403</v>
      </c>
      <c r="F26" s="6"/>
      <c r="G26" s="10">
        <v>0</v>
      </c>
      <c r="H26" s="7"/>
      <c r="I26" s="10" t="s">
        <v>79</v>
      </c>
      <c r="J26" s="6"/>
      <c r="K26" s="6" t="s">
        <v>82</v>
      </c>
      <c r="L26" s="6" t="s">
        <v>81</v>
      </c>
      <c r="M26" s="6" t="s">
        <v>82</v>
      </c>
      <c r="N26" s="13" t="s">
        <v>1056</v>
      </c>
      <c r="O26" s="6">
        <v>300000</v>
      </c>
      <c r="P26" s="6">
        <v>600000</v>
      </c>
      <c r="Q26" s="10">
        <v>0</v>
      </c>
      <c r="R26" s="7"/>
      <c r="S26" s="10" t="s">
        <v>79</v>
      </c>
      <c r="T26" s="6"/>
      <c r="U26" s="6" t="s">
        <v>82</v>
      </c>
      <c r="V26" s="6" t="s">
        <v>81</v>
      </c>
      <c r="W26" s="6" t="s">
        <v>82</v>
      </c>
      <c r="X26" s="64">
        <v>6773</v>
      </c>
      <c r="Y26" s="6" t="s">
        <v>1059</v>
      </c>
      <c r="Z26" s="6" t="s">
        <v>135</v>
      </c>
      <c r="AA26" s="10" t="s">
        <v>85</v>
      </c>
      <c r="AB26" s="64">
        <v>8714</v>
      </c>
      <c r="AC26" s="6" t="s">
        <v>1059</v>
      </c>
      <c r="AD26" s="6" t="s">
        <v>82</v>
      </c>
      <c r="AE26" s="6" t="s">
        <v>82</v>
      </c>
      <c r="AF26" s="6" t="s">
        <v>81</v>
      </c>
      <c r="AG26" s="8" t="s">
        <v>1005</v>
      </c>
      <c r="AH26" s="7"/>
      <c r="AI26" s="8" t="s">
        <v>1005</v>
      </c>
      <c r="AJ26" s="7"/>
      <c r="AK26" s="8" t="s">
        <v>1005</v>
      </c>
      <c r="AL26" s="7"/>
      <c r="AM26" s="8" t="s">
        <v>1005</v>
      </c>
      <c r="AN26" s="7"/>
      <c r="AO26" s="8" t="s">
        <v>1005</v>
      </c>
      <c r="AP26" s="7"/>
    </row>
    <row r="27" spans="1:42">
      <c r="A27" s="6" t="s">
        <v>411</v>
      </c>
      <c r="B27" s="6">
        <v>1326</v>
      </c>
      <c r="C27" s="6" t="s">
        <v>413</v>
      </c>
      <c r="D27" s="6" t="s">
        <v>72</v>
      </c>
      <c r="E27" s="6" t="s">
        <v>414</v>
      </c>
      <c r="F27" s="6"/>
      <c r="G27" s="10" t="s">
        <v>85</v>
      </c>
      <c r="H27" s="7"/>
      <c r="I27" s="10" t="s">
        <v>79</v>
      </c>
      <c r="J27" s="6"/>
      <c r="K27" s="6" t="s">
        <v>81</v>
      </c>
      <c r="L27" s="6" t="s">
        <v>81</v>
      </c>
      <c r="M27" s="6" t="s">
        <v>82</v>
      </c>
      <c r="N27" s="13" t="s">
        <v>1056</v>
      </c>
      <c r="O27" s="6">
        <v>6000</v>
      </c>
      <c r="P27" s="6">
        <v>10000</v>
      </c>
      <c r="Q27" s="10" t="s">
        <v>85</v>
      </c>
      <c r="R27" s="7"/>
      <c r="S27" s="10" t="s">
        <v>79</v>
      </c>
      <c r="T27" s="6"/>
      <c r="U27" s="6" t="s">
        <v>81</v>
      </c>
      <c r="V27" s="6" t="s">
        <v>81</v>
      </c>
      <c r="W27" s="6" t="s">
        <v>82</v>
      </c>
      <c r="X27" s="64">
        <v>950</v>
      </c>
      <c r="Y27" s="6" t="s">
        <v>1059</v>
      </c>
      <c r="Z27" s="6" t="s">
        <v>109</v>
      </c>
      <c r="AA27" s="10" t="s">
        <v>85</v>
      </c>
      <c r="AB27" s="64">
        <v>1243</v>
      </c>
      <c r="AC27" s="6" t="s">
        <v>1059</v>
      </c>
      <c r="AD27" s="6" t="s">
        <v>82</v>
      </c>
      <c r="AE27" s="6" t="s">
        <v>82</v>
      </c>
      <c r="AF27" s="6" t="s">
        <v>81</v>
      </c>
      <c r="AG27" s="8" t="s">
        <v>1005</v>
      </c>
      <c r="AH27" s="7"/>
      <c r="AI27" s="8" t="s">
        <v>1005</v>
      </c>
      <c r="AJ27" s="7"/>
      <c r="AK27" s="8" t="s">
        <v>1003</v>
      </c>
      <c r="AL27" s="6" t="s">
        <v>1007</v>
      </c>
      <c r="AM27" s="8" t="s">
        <v>1003</v>
      </c>
      <c r="AN27" s="6" t="s">
        <v>1007</v>
      </c>
      <c r="AO27" s="8" t="s">
        <v>1003</v>
      </c>
      <c r="AP27" s="6" t="s">
        <v>1007</v>
      </c>
    </row>
    <row r="28" spans="1:42">
      <c r="A28" s="6" t="s">
        <v>423</v>
      </c>
      <c r="B28" s="6">
        <v>1365</v>
      </c>
      <c r="C28" s="6" t="s">
        <v>425</v>
      </c>
      <c r="D28" s="6" t="s">
        <v>426</v>
      </c>
      <c r="E28" s="6" t="s">
        <v>427</v>
      </c>
      <c r="F28" s="6"/>
      <c r="G28" s="10">
        <v>0</v>
      </c>
      <c r="H28" s="7"/>
      <c r="I28" s="10" t="s">
        <v>79</v>
      </c>
      <c r="J28" s="6"/>
      <c r="K28" s="6" t="s">
        <v>82</v>
      </c>
      <c r="L28" s="6" t="s">
        <v>82</v>
      </c>
      <c r="M28" s="6" t="s">
        <v>82</v>
      </c>
      <c r="N28" s="13" t="s">
        <v>1056</v>
      </c>
      <c r="O28" s="6">
        <v>6500</v>
      </c>
      <c r="P28" s="6">
        <v>11600</v>
      </c>
      <c r="Q28" s="10" t="s">
        <v>85</v>
      </c>
      <c r="R28" s="7"/>
      <c r="S28" s="10" t="s">
        <v>79</v>
      </c>
      <c r="T28" s="6"/>
      <c r="U28" s="6" t="s">
        <v>81</v>
      </c>
      <c r="V28" s="6" t="s">
        <v>82</v>
      </c>
      <c r="W28" s="6" t="s">
        <v>82</v>
      </c>
      <c r="X28" s="64">
        <v>73300</v>
      </c>
      <c r="Y28" s="6" t="s">
        <v>1059</v>
      </c>
      <c r="Z28" s="6" t="s">
        <v>135</v>
      </c>
      <c r="AA28" s="10">
        <v>0</v>
      </c>
      <c r="AB28" s="64">
        <v>73300</v>
      </c>
      <c r="AC28" s="6" t="s">
        <v>1059</v>
      </c>
      <c r="AD28" s="6" t="s">
        <v>82</v>
      </c>
      <c r="AE28" s="6" t="s">
        <v>82</v>
      </c>
      <c r="AF28" s="6" t="s">
        <v>82</v>
      </c>
      <c r="AG28" s="8" t="s">
        <v>1005</v>
      </c>
      <c r="AH28" s="7"/>
      <c r="AI28" s="8" t="s">
        <v>1005</v>
      </c>
      <c r="AJ28" s="7"/>
      <c r="AK28" s="8" t="s">
        <v>1005</v>
      </c>
      <c r="AL28" s="7"/>
      <c r="AM28" s="8" t="s">
        <v>1003</v>
      </c>
      <c r="AN28" s="6" t="s">
        <v>1007</v>
      </c>
      <c r="AO28" s="8" t="s">
        <v>1003</v>
      </c>
      <c r="AP28" s="6" t="s">
        <v>1007</v>
      </c>
    </row>
    <row r="29" spans="1:42">
      <c r="A29" s="6" t="s">
        <v>435</v>
      </c>
      <c r="B29" s="6">
        <v>1283</v>
      </c>
      <c r="C29" s="6" t="s">
        <v>438</v>
      </c>
      <c r="D29" s="6" t="s">
        <v>131</v>
      </c>
      <c r="E29" s="6" t="s">
        <v>439</v>
      </c>
      <c r="F29" s="6"/>
      <c r="G29" s="10" t="s">
        <v>85</v>
      </c>
      <c r="H29" s="7"/>
      <c r="I29" s="10" t="s">
        <v>79</v>
      </c>
      <c r="J29" s="6"/>
      <c r="K29" s="6" t="s">
        <v>81</v>
      </c>
      <c r="L29" s="6" t="s">
        <v>81</v>
      </c>
      <c r="M29" s="6" t="s">
        <v>81</v>
      </c>
      <c r="N29" s="13" t="s">
        <v>1056</v>
      </c>
      <c r="O29" s="6">
        <v>10000</v>
      </c>
      <c r="P29" s="6">
        <v>40000</v>
      </c>
      <c r="Q29" s="10" t="s">
        <v>77</v>
      </c>
      <c r="R29" s="7"/>
      <c r="S29" s="10" t="s">
        <v>79</v>
      </c>
      <c r="T29" s="6"/>
      <c r="U29" s="6" t="s">
        <v>82</v>
      </c>
      <c r="V29" s="6" t="s">
        <v>81</v>
      </c>
      <c r="W29" s="6" t="s">
        <v>81</v>
      </c>
      <c r="X29" s="64">
        <v>317</v>
      </c>
      <c r="Y29" s="6" t="s">
        <v>1059</v>
      </c>
      <c r="Z29" s="6" t="s">
        <v>109</v>
      </c>
      <c r="AA29" s="10" t="s">
        <v>85</v>
      </c>
      <c r="AB29" s="64">
        <v>418</v>
      </c>
      <c r="AC29" s="6" t="s">
        <v>1059</v>
      </c>
      <c r="AD29" s="6" t="s">
        <v>81</v>
      </c>
      <c r="AE29" s="6" t="s">
        <v>81</v>
      </c>
      <c r="AF29" s="6" t="s">
        <v>81</v>
      </c>
      <c r="AG29" s="8" t="s">
        <v>1005</v>
      </c>
      <c r="AH29" s="7"/>
      <c r="AI29" s="8" t="s">
        <v>1003</v>
      </c>
      <c r="AJ29" s="6" t="s">
        <v>1008</v>
      </c>
      <c r="AK29" s="8" t="s">
        <v>1003</v>
      </c>
      <c r="AL29" s="6" t="s">
        <v>1007</v>
      </c>
      <c r="AM29" s="8" t="s">
        <v>1005</v>
      </c>
      <c r="AN29" s="7"/>
      <c r="AO29" s="8" t="s">
        <v>1003</v>
      </c>
      <c r="AP29" s="6" t="s">
        <v>1007</v>
      </c>
    </row>
    <row r="30" spans="1:42">
      <c r="A30" s="6" t="s">
        <v>447</v>
      </c>
      <c r="B30" s="6">
        <v>1329</v>
      </c>
      <c r="C30" s="6" t="s">
        <v>449</v>
      </c>
      <c r="D30" s="6" t="s">
        <v>72</v>
      </c>
      <c r="E30" s="6" t="s">
        <v>450</v>
      </c>
      <c r="F30" s="6"/>
      <c r="G30" s="10" t="s">
        <v>85</v>
      </c>
      <c r="H30" s="7"/>
      <c r="I30" s="10" t="s">
        <v>107</v>
      </c>
      <c r="J30" s="6"/>
      <c r="K30" s="6" t="s">
        <v>81</v>
      </c>
      <c r="L30" s="6" t="s">
        <v>81</v>
      </c>
      <c r="M30" s="6" t="s">
        <v>81</v>
      </c>
      <c r="N30" s="13" t="s">
        <v>1056</v>
      </c>
      <c r="O30" s="6">
        <v>350</v>
      </c>
      <c r="P30" s="6">
        <v>500</v>
      </c>
      <c r="Q30" s="10" t="s">
        <v>85</v>
      </c>
      <c r="R30" s="7"/>
      <c r="S30" s="10" t="s">
        <v>107</v>
      </c>
      <c r="T30" s="6"/>
      <c r="U30" s="6" t="s">
        <v>81</v>
      </c>
      <c r="V30" s="6" t="s">
        <v>81</v>
      </c>
      <c r="W30" s="6" t="s">
        <v>82</v>
      </c>
      <c r="X30" s="64">
        <v>57</v>
      </c>
      <c r="Y30" s="6" t="s">
        <v>1059</v>
      </c>
      <c r="Z30" s="6" t="s">
        <v>109</v>
      </c>
      <c r="AA30" s="10" t="s">
        <v>85</v>
      </c>
      <c r="AB30" s="64">
        <v>67</v>
      </c>
      <c r="AC30" s="6" t="s">
        <v>1059</v>
      </c>
      <c r="AD30" s="6" t="s">
        <v>82</v>
      </c>
      <c r="AE30" s="6" t="s">
        <v>82</v>
      </c>
      <c r="AF30" s="6" t="s">
        <v>81</v>
      </c>
      <c r="AG30" s="8" t="s">
        <v>1004</v>
      </c>
      <c r="AH30" s="6" t="s">
        <v>1007</v>
      </c>
      <c r="AI30" s="8" t="s">
        <v>1004</v>
      </c>
      <c r="AJ30" s="6" t="s">
        <v>1007</v>
      </c>
      <c r="AK30" s="8" t="s">
        <v>1004</v>
      </c>
      <c r="AL30" s="6" t="s">
        <v>1007</v>
      </c>
      <c r="AM30" s="8" t="s">
        <v>1004</v>
      </c>
      <c r="AN30" s="6" t="s">
        <v>1007</v>
      </c>
      <c r="AO30" s="8" t="s">
        <v>1004</v>
      </c>
      <c r="AP30" s="6" t="s">
        <v>1007</v>
      </c>
    </row>
    <row r="31" spans="1:42">
      <c r="A31" s="6" t="s">
        <v>458</v>
      </c>
      <c r="B31" s="6">
        <v>1364</v>
      </c>
      <c r="C31" s="6" t="s">
        <v>460</v>
      </c>
      <c r="D31" s="6" t="s">
        <v>426</v>
      </c>
      <c r="E31" s="6" t="s">
        <v>461</v>
      </c>
      <c r="F31" s="6"/>
      <c r="G31" s="10">
        <v>0</v>
      </c>
      <c r="H31" s="7"/>
      <c r="I31" s="10" t="s">
        <v>79</v>
      </c>
      <c r="J31" s="6"/>
      <c r="K31" s="6" t="s">
        <v>82</v>
      </c>
      <c r="L31" s="6" t="s">
        <v>82</v>
      </c>
      <c r="M31" s="6" t="s">
        <v>82</v>
      </c>
      <c r="N31" s="13" t="s">
        <v>1056</v>
      </c>
      <c r="O31" s="6">
        <v>3900</v>
      </c>
      <c r="P31" s="6">
        <v>3900</v>
      </c>
      <c r="Q31" s="10" t="s">
        <v>85</v>
      </c>
      <c r="R31" s="7"/>
      <c r="S31" s="10" t="s">
        <v>79</v>
      </c>
      <c r="T31" s="6"/>
      <c r="U31" s="6" t="s">
        <v>81</v>
      </c>
      <c r="V31" s="6" t="s">
        <v>82</v>
      </c>
      <c r="W31" s="6" t="s">
        <v>81</v>
      </c>
      <c r="X31" s="64">
        <v>70300</v>
      </c>
      <c r="Y31" s="6" t="s">
        <v>1059</v>
      </c>
      <c r="Z31" s="6" t="s">
        <v>109</v>
      </c>
      <c r="AA31" s="10">
        <v>0</v>
      </c>
      <c r="AB31" s="64">
        <v>70300</v>
      </c>
      <c r="AC31" s="6" t="s">
        <v>1059</v>
      </c>
      <c r="AD31" s="6" t="s">
        <v>82</v>
      </c>
      <c r="AE31" s="6" t="s">
        <v>82</v>
      </c>
      <c r="AF31" s="6" t="s">
        <v>82</v>
      </c>
      <c r="AG31" s="8" t="s">
        <v>1005</v>
      </c>
      <c r="AH31" s="7"/>
      <c r="AI31" s="8" t="s">
        <v>1005</v>
      </c>
      <c r="AJ31" s="7"/>
      <c r="AK31" s="8" t="s">
        <v>1003</v>
      </c>
      <c r="AL31" s="6" t="s">
        <v>1009</v>
      </c>
      <c r="AM31" s="8" t="s">
        <v>1003</v>
      </c>
      <c r="AN31" s="6" t="s">
        <v>1009</v>
      </c>
      <c r="AO31" s="8" t="s">
        <v>1003</v>
      </c>
      <c r="AP31" s="6" t="s">
        <v>1007</v>
      </c>
    </row>
    <row r="32" spans="1:42">
      <c r="A32" s="6" t="s">
        <v>469</v>
      </c>
      <c r="B32" s="6">
        <v>1048</v>
      </c>
      <c r="C32" s="6" t="s">
        <v>471</v>
      </c>
      <c r="D32" s="6" t="s">
        <v>346</v>
      </c>
      <c r="E32" s="6" t="s">
        <v>439</v>
      </c>
      <c r="F32" s="6"/>
      <c r="G32" s="10" t="s">
        <v>90</v>
      </c>
      <c r="H32" s="7"/>
      <c r="I32" s="10" t="s">
        <v>79</v>
      </c>
      <c r="J32" s="6"/>
      <c r="K32" s="6" t="s">
        <v>82</v>
      </c>
      <c r="L32" s="6" t="s">
        <v>81</v>
      </c>
      <c r="M32" s="6" t="s">
        <v>82</v>
      </c>
      <c r="N32" s="13" t="s">
        <v>1056</v>
      </c>
      <c r="O32" s="6">
        <v>10000</v>
      </c>
      <c r="P32" s="6">
        <v>50000</v>
      </c>
      <c r="Q32" s="10" t="s">
        <v>77</v>
      </c>
      <c r="R32" s="7"/>
      <c r="S32" s="10" t="s">
        <v>79</v>
      </c>
      <c r="T32" s="6"/>
      <c r="U32" s="6" t="s">
        <v>82</v>
      </c>
      <c r="V32" s="6" t="s">
        <v>82</v>
      </c>
      <c r="W32" s="6" t="s">
        <v>81</v>
      </c>
      <c r="X32" s="64">
        <v>400</v>
      </c>
      <c r="Y32" s="6" t="s">
        <v>1059</v>
      </c>
      <c r="Z32" s="6" t="s">
        <v>109</v>
      </c>
      <c r="AA32" s="10" t="s">
        <v>90</v>
      </c>
      <c r="AB32" s="64">
        <v>470</v>
      </c>
      <c r="AC32" s="6" t="s">
        <v>1059</v>
      </c>
      <c r="AD32" s="6" t="s">
        <v>82</v>
      </c>
      <c r="AE32" s="6" t="s">
        <v>81</v>
      </c>
      <c r="AF32" s="6" t="s">
        <v>82</v>
      </c>
      <c r="AG32" s="9" t="s">
        <v>1010</v>
      </c>
      <c r="AH32" s="7"/>
      <c r="AI32" s="8" t="s">
        <v>1003</v>
      </c>
      <c r="AJ32" s="6" t="s">
        <v>1006</v>
      </c>
      <c r="AK32" s="8" t="s">
        <v>1003</v>
      </c>
      <c r="AL32" s="6" t="s">
        <v>1008</v>
      </c>
      <c r="AM32" s="8" t="s">
        <v>1003</v>
      </c>
      <c r="AN32" s="6" t="s">
        <v>1008</v>
      </c>
      <c r="AO32" s="8" t="s">
        <v>1003</v>
      </c>
      <c r="AP32" s="6" t="s">
        <v>1006</v>
      </c>
    </row>
    <row r="33" spans="1:42">
      <c r="A33" s="6" t="s">
        <v>479</v>
      </c>
      <c r="B33" s="6">
        <v>1903</v>
      </c>
      <c r="C33" s="6" t="s">
        <v>481</v>
      </c>
      <c r="D33" s="6" t="s">
        <v>307</v>
      </c>
      <c r="E33" s="6" t="s">
        <v>482</v>
      </c>
      <c r="F33" s="6"/>
      <c r="G33" s="10" t="s">
        <v>77</v>
      </c>
      <c r="H33" s="7"/>
      <c r="I33" s="10" t="s">
        <v>168</v>
      </c>
      <c r="J33" s="6"/>
      <c r="K33" s="6" t="s">
        <v>81</v>
      </c>
      <c r="L33" s="6" t="s">
        <v>82</v>
      </c>
      <c r="M33" s="6" t="s">
        <v>82</v>
      </c>
      <c r="N33" s="13" t="s">
        <v>1056</v>
      </c>
      <c r="O33" s="6">
        <v>40000</v>
      </c>
      <c r="P33" s="6">
        <v>60000</v>
      </c>
      <c r="Q33" s="10" t="s">
        <v>85</v>
      </c>
      <c r="R33" s="7"/>
      <c r="S33" s="10" t="s">
        <v>79</v>
      </c>
      <c r="T33" s="6"/>
      <c r="U33" s="6" t="s">
        <v>81</v>
      </c>
      <c r="V33" s="6" t="s">
        <v>82</v>
      </c>
      <c r="W33" s="6" t="s">
        <v>82</v>
      </c>
      <c r="X33" s="64">
        <v>75</v>
      </c>
      <c r="Y33" s="6" t="s">
        <v>1059</v>
      </c>
      <c r="Z33" s="6" t="s">
        <v>135</v>
      </c>
      <c r="AA33" s="10" t="s">
        <v>77</v>
      </c>
      <c r="AB33" s="64">
        <v>138</v>
      </c>
      <c r="AC33" s="6" t="s">
        <v>1059</v>
      </c>
      <c r="AD33" s="6" t="s">
        <v>81</v>
      </c>
      <c r="AE33" s="6" t="s">
        <v>82</v>
      </c>
      <c r="AF33" s="6" t="s">
        <v>81</v>
      </c>
      <c r="AG33" s="8" t="s">
        <v>1003</v>
      </c>
      <c r="AH33" s="6" t="s">
        <v>1008</v>
      </c>
      <c r="AI33" s="8" t="s">
        <v>1005</v>
      </c>
      <c r="AJ33" s="7"/>
      <c r="AK33" s="8" t="s">
        <v>1003</v>
      </c>
      <c r="AL33" s="6" t="s">
        <v>1008</v>
      </c>
      <c r="AM33" s="8" t="s">
        <v>1003</v>
      </c>
      <c r="AN33" s="6" t="s">
        <v>1006</v>
      </c>
      <c r="AO33" s="8" t="s">
        <v>1003</v>
      </c>
      <c r="AP33" s="6" t="s">
        <v>1008</v>
      </c>
    </row>
    <row r="34" spans="1:42">
      <c r="A34" s="6" t="s">
        <v>489</v>
      </c>
      <c r="B34" s="6">
        <v>1145</v>
      </c>
      <c r="C34" s="6" t="s">
        <v>491</v>
      </c>
      <c r="D34" s="6" t="s">
        <v>143</v>
      </c>
      <c r="E34" s="6" t="s">
        <v>492</v>
      </c>
      <c r="F34" s="6"/>
      <c r="G34" s="10" t="s">
        <v>77</v>
      </c>
      <c r="H34" s="7"/>
      <c r="I34" s="10" t="s">
        <v>107</v>
      </c>
      <c r="J34" s="6"/>
      <c r="K34" s="6" t="s">
        <v>81</v>
      </c>
      <c r="L34" s="6" t="s">
        <v>81</v>
      </c>
      <c r="M34" s="6" t="s">
        <v>82</v>
      </c>
      <c r="N34" s="13" t="s">
        <v>1056</v>
      </c>
      <c r="O34" s="6">
        <v>4200</v>
      </c>
      <c r="P34" s="6">
        <v>42200</v>
      </c>
      <c r="Q34" s="10" t="s">
        <v>77</v>
      </c>
      <c r="R34" s="7"/>
      <c r="S34" s="10" t="s">
        <v>107</v>
      </c>
      <c r="T34" s="6"/>
      <c r="U34" s="6" t="s">
        <v>81</v>
      </c>
      <c r="V34" s="6" t="s">
        <v>81</v>
      </c>
      <c r="W34" s="6" t="s">
        <v>82</v>
      </c>
      <c r="X34" s="64">
        <v>308</v>
      </c>
      <c r="Y34" s="6" t="s">
        <v>1059</v>
      </c>
      <c r="Z34" s="6" t="s">
        <v>282</v>
      </c>
      <c r="AA34" s="10" t="s">
        <v>77</v>
      </c>
      <c r="AB34" s="64">
        <v>316</v>
      </c>
      <c r="AC34" s="6" t="s">
        <v>1059</v>
      </c>
      <c r="AD34" s="6" t="s">
        <v>81</v>
      </c>
      <c r="AE34" s="6" t="s">
        <v>81</v>
      </c>
      <c r="AF34" s="6" t="s">
        <v>82</v>
      </c>
      <c r="AG34" s="8" t="s">
        <v>1004</v>
      </c>
      <c r="AH34" s="6" t="s">
        <v>1008</v>
      </c>
      <c r="AI34" s="8" t="s">
        <v>1004</v>
      </c>
      <c r="AJ34" s="6" t="s">
        <v>1008</v>
      </c>
      <c r="AK34" s="8" t="s">
        <v>1004</v>
      </c>
      <c r="AL34" s="6" t="s">
        <v>1008</v>
      </c>
      <c r="AM34" s="8" t="s">
        <v>1004</v>
      </c>
      <c r="AN34" s="6" t="s">
        <v>1008</v>
      </c>
      <c r="AO34" s="8" t="s">
        <v>1004</v>
      </c>
      <c r="AP34" s="6" t="s">
        <v>1008</v>
      </c>
    </row>
    <row r="35" spans="1:42">
      <c r="A35" s="6" t="s">
        <v>501</v>
      </c>
      <c r="B35" s="6">
        <v>1060</v>
      </c>
      <c r="C35" s="6" t="s">
        <v>503</v>
      </c>
      <c r="D35" s="7"/>
      <c r="E35" s="6" t="s">
        <v>473</v>
      </c>
      <c r="F35" s="6"/>
      <c r="G35" s="10" t="s">
        <v>77</v>
      </c>
      <c r="H35" s="7"/>
      <c r="I35" s="10" t="s">
        <v>107</v>
      </c>
      <c r="J35" s="6"/>
      <c r="K35" s="6" t="s">
        <v>81</v>
      </c>
      <c r="L35" s="6" t="s">
        <v>82</v>
      </c>
      <c r="M35" s="6" t="s">
        <v>82</v>
      </c>
      <c r="N35" s="13" t="s">
        <v>1056</v>
      </c>
      <c r="O35" s="6">
        <v>300</v>
      </c>
      <c r="P35" s="6">
        <v>1000</v>
      </c>
      <c r="Q35" s="10" t="s">
        <v>85</v>
      </c>
      <c r="R35" s="7"/>
      <c r="S35" s="10" t="s">
        <v>107</v>
      </c>
      <c r="T35" s="6"/>
      <c r="U35" s="6" t="s">
        <v>81</v>
      </c>
      <c r="V35" s="6" t="s">
        <v>82</v>
      </c>
      <c r="W35" s="6" t="s">
        <v>82</v>
      </c>
      <c r="X35" s="64">
        <v>49</v>
      </c>
      <c r="Y35" s="6" t="s">
        <v>1059</v>
      </c>
      <c r="Z35" s="6" t="s">
        <v>109</v>
      </c>
      <c r="AA35" s="10" t="s">
        <v>77</v>
      </c>
      <c r="AB35" s="64">
        <v>69</v>
      </c>
      <c r="AC35" s="6" t="s">
        <v>1059</v>
      </c>
      <c r="AD35" s="6" t="s">
        <v>81</v>
      </c>
      <c r="AE35" s="6" t="s">
        <v>82</v>
      </c>
      <c r="AF35" s="6" t="s">
        <v>82</v>
      </c>
      <c r="AG35" s="8" t="s">
        <v>1004</v>
      </c>
      <c r="AH35" s="6" t="s">
        <v>1008</v>
      </c>
      <c r="AI35" s="8" t="s">
        <v>1004</v>
      </c>
      <c r="AJ35" s="6" t="s">
        <v>1007</v>
      </c>
      <c r="AK35" s="8" t="s">
        <v>1004</v>
      </c>
      <c r="AL35" s="6" t="s">
        <v>1008</v>
      </c>
      <c r="AM35" s="8" t="s">
        <v>1004</v>
      </c>
      <c r="AN35" s="6" t="s">
        <v>1008</v>
      </c>
      <c r="AO35" s="8" t="s">
        <v>1004</v>
      </c>
      <c r="AP35" s="6" t="s">
        <v>1008</v>
      </c>
    </row>
    <row r="36" spans="1:42">
      <c r="A36" s="6" t="s">
        <v>512</v>
      </c>
      <c r="B36" s="6">
        <v>1339</v>
      </c>
      <c r="C36" s="6" t="s">
        <v>514</v>
      </c>
      <c r="D36" s="6" t="s">
        <v>72</v>
      </c>
      <c r="E36" s="6" t="s">
        <v>515</v>
      </c>
      <c r="F36" s="6"/>
      <c r="G36" s="10">
        <v>0</v>
      </c>
      <c r="H36" s="7"/>
      <c r="I36" s="10" t="s">
        <v>107</v>
      </c>
      <c r="J36" s="6"/>
      <c r="K36" s="6" t="s">
        <v>82</v>
      </c>
      <c r="L36" s="6" t="s">
        <v>82</v>
      </c>
      <c r="M36" s="6" t="s">
        <v>82</v>
      </c>
      <c r="N36" s="13" t="s">
        <v>1056</v>
      </c>
      <c r="O36" s="6">
        <v>400</v>
      </c>
      <c r="P36" s="6">
        <v>650</v>
      </c>
      <c r="Q36" s="10" t="s">
        <v>85</v>
      </c>
      <c r="R36" s="7"/>
      <c r="S36" s="10" t="s">
        <v>107</v>
      </c>
      <c r="T36" s="6"/>
      <c r="U36" s="6" t="s">
        <v>82</v>
      </c>
      <c r="V36" s="6" t="s">
        <v>82</v>
      </c>
      <c r="W36" s="6" t="s">
        <v>81</v>
      </c>
      <c r="X36" s="64">
        <v>32</v>
      </c>
      <c r="Y36" s="6" t="s">
        <v>1059</v>
      </c>
      <c r="Z36" s="6" t="s">
        <v>109</v>
      </c>
      <c r="AA36" s="10" t="s">
        <v>85</v>
      </c>
      <c r="AB36" s="64">
        <v>36</v>
      </c>
      <c r="AC36" s="6" t="s">
        <v>1059</v>
      </c>
      <c r="AD36" s="6" t="s">
        <v>81</v>
      </c>
      <c r="AE36" s="6" t="s">
        <v>82</v>
      </c>
      <c r="AF36" s="6" t="s">
        <v>81</v>
      </c>
      <c r="AG36" s="8" t="s">
        <v>1004</v>
      </c>
      <c r="AH36" s="6" t="s">
        <v>1007</v>
      </c>
      <c r="AI36" s="8" t="s">
        <v>1004</v>
      </c>
      <c r="AJ36" s="6" t="s">
        <v>1007</v>
      </c>
      <c r="AK36" s="8" t="s">
        <v>1004</v>
      </c>
      <c r="AL36" s="6" t="s">
        <v>1007</v>
      </c>
      <c r="AM36" s="8" t="s">
        <v>1004</v>
      </c>
      <c r="AN36" s="6" t="s">
        <v>1007</v>
      </c>
      <c r="AO36" s="8" t="s">
        <v>1004</v>
      </c>
      <c r="AP36" s="6" t="s">
        <v>1007</v>
      </c>
    </row>
    <row r="37" spans="1:42">
      <c r="A37" s="6" t="s">
        <v>523</v>
      </c>
      <c r="B37" s="6">
        <v>1341</v>
      </c>
      <c r="C37" s="6" t="s">
        <v>525</v>
      </c>
      <c r="D37" s="6" t="s">
        <v>72</v>
      </c>
      <c r="E37" s="6" t="s">
        <v>473</v>
      </c>
      <c r="F37" s="6"/>
      <c r="G37" s="10">
        <v>0</v>
      </c>
      <c r="H37" s="7"/>
      <c r="I37" s="10" t="s">
        <v>79</v>
      </c>
      <c r="J37" s="6"/>
      <c r="K37" s="6" t="s">
        <v>82</v>
      </c>
      <c r="L37" s="6" t="s">
        <v>81</v>
      </c>
      <c r="M37" s="6" t="s">
        <v>82</v>
      </c>
      <c r="N37" s="13" t="s">
        <v>1056</v>
      </c>
      <c r="O37" s="6">
        <v>250</v>
      </c>
      <c r="P37" s="6">
        <v>1000</v>
      </c>
      <c r="Q37" s="10" t="s">
        <v>85</v>
      </c>
      <c r="R37" s="7"/>
      <c r="S37" s="10" t="s">
        <v>107</v>
      </c>
      <c r="T37" s="6"/>
      <c r="U37" s="6" t="s">
        <v>81</v>
      </c>
      <c r="V37" s="6" t="s">
        <v>82</v>
      </c>
      <c r="W37" s="6" t="s">
        <v>82</v>
      </c>
      <c r="X37" s="64">
        <v>44</v>
      </c>
      <c r="Y37" s="6" t="s">
        <v>1059</v>
      </c>
      <c r="Z37" s="6" t="s">
        <v>109</v>
      </c>
      <c r="AA37" s="10">
        <v>0</v>
      </c>
      <c r="AB37" s="64">
        <v>48</v>
      </c>
      <c r="AC37" s="6" t="s">
        <v>1059</v>
      </c>
      <c r="AD37" s="6" t="s">
        <v>82</v>
      </c>
      <c r="AE37" s="6" t="s">
        <v>81</v>
      </c>
      <c r="AF37" s="6" t="s">
        <v>82</v>
      </c>
      <c r="AG37" s="8" t="s">
        <v>1005</v>
      </c>
      <c r="AH37" s="7"/>
      <c r="AI37" s="8" t="s">
        <v>1004</v>
      </c>
      <c r="AJ37" s="6" t="s">
        <v>1007</v>
      </c>
      <c r="AK37" s="8" t="s">
        <v>1004</v>
      </c>
      <c r="AL37" s="6" t="s">
        <v>1007</v>
      </c>
      <c r="AM37" s="8" t="s">
        <v>1004</v>
      </c>
      <c r="AN37" s="6" t="s">
        <v>1007</v>
      </c>
      <c r="AO37" s="8" t="s">
        <v>1004</v>
      </c>
      <c r="AP37" s="6" t="s">
        <v>1007</v>
      </c>
    </row>
    <row r="38" spans="1:42">
      <c r="A38" s="6" t="s">
        <v>532</v>
      </c>
      <c r="B38" s="6">
        <v>1214</v>
      </c>
      <c r="C38" s="6" t="s">
        <v>534</v>
      </c>
      <c r="D38" s="6" t="s">
        <v>131</v>
      </c>
      <c r="E38" s="6" t="s">
        <v>535</v>
      </c>
      <c r="F38" s="6"/>
      <c r="G38" s="10">
        <v>0</v>
      </c>
      <c r="H38" s="7"/>
      <c r="I38" s="10" t="s">
        <v>79</v>
      </c>
      <c r="J38" s="6"/>
      <c r="K38" s="6" t="s">
        <v>82</v>
      </c>
      <c r="L38" s="6" t="s">
        <v>81</v>
      </c>
      <c r="M38" s="6" t="s">
        <v>82</v>
      </c>
      <c r="N38" s="13" t="s">
        <v>1056</v>
      </c>
      <c r="O38" s="6">
        <v>200000</v>
      </c>
      <c r="P38" s="6">
        <v>2000000</v>
      </c>
      <c r="Q38" s="10">
        <v>0</v>
      </c>
      <c r="R38" s="7"/>
      <c r="S38" s="10" t="s">
        <v>79</v>
      </c>
      <c r="T38" s="6"/>
      <c r="U38" s="6" t="s">
        <v>82</v>
      </c>
      <c r="V38" s="6" t="s">
        <v>82</v>
      </c>
      <c r="W38" s="6" t="s">
        <v>81</v>
      </c>
      <c r="X38" s="64">
        <v>1250</v>
      </c>
      <c r="Y38" s="6" t="s">
        <v>1059</v>
      </c>
      <c r="Z38" s="6" t="s">
        <v>135</v>
      </c>
      <c r="AA38" s="10">
        <v>0</v>
      </c>
      <c r="AB38" s="64">
        <v>1334</v>
      </c>
      <c r="AC38" s="6" t="s">
        <v>1059</v>
      </c>
      <c r="AD38" s="6" t="s">
        <v>82</v>
      </c>
      <c r="AE38" s="6" t="s">
        <v>81</v>
      </c>
      <c r="AF38" s="6" t="s">
        <v>82</v>
      </c>
      <c r="AG38" s="8" t="s">
        <v>1005</v>
      </c>
      <c r="AH38" s="7"/>
      <c r="AI38" s="8" t="s">
        <v>1005</v>
      </c>
      <c r="AJ38" s="7"/>
      <c r="AK38" s="8" t="s">
        <v>1005</v>
      </c>
      <c r="AL38" s="7"/>
      <c r="AM38" s="8" t="s">
        <v>1005</v>
      </c>
      <c r="AN38" s="7"/>
      <c r="AO38" s="8" t="s">
        <v>1005</v>
      </c>
      <c r="AP38" s="7"/>
    </row>
    <row r="39" spans="1:42">
      <c r="A39" s="6" t="s">
        <v>543</v>
      </c>
      <c r="B39" s="6">
        <v>1321</v>
      </c>
      <c r="C39" s="6" t="s">
        <v>545</v>
      </c>
      <c r="D39" s="6" t="s">
        <v>72</v>
      </c>
      <c r="E39" s="6" t="s">
        <v>546</v>
      </c>
      <c r="F39" s="6"/>
      <c r="G39" s="10">
        <v>0</v>
      </c>
      <c r="H39" s="7"/>
      <c r="I39" s="10" t="s">
        <v>107</v>
      </c>
      <c r="J39" s="6"/>
      <c r="K39" s="6" t="s">
        <v>82</v>
      </c>
      <c r="L39" s="6" t="s">
        <v>81</v>
      </c>
      <c r="M39" s="6" t="s">
        <v>81</v>
      </c>
      <c r="N39" s="13" t="s">
        <v>1056</v>
      </c>
      <c r="O39" s="6">
        <v>500</v>
      </c>
      <c r="P39" s="6">
        <v>900</v>
      </c>
      <c r="Q39" s="10" t="s">
        <v>85</v>
      </c>
      <c r="R39" s="7"/>
      <c r="S39" s="10" t="s">
        <v>107</v>
      </c>
      <c r="T39" s="6"/>
      <c r="U39" s="6" t="s">
        <v>81</v>
      </c>
      <c r="V39" s="6" t="s">
        <v>82</v>
      </c>
      <c r="W39" s="6" t="s">
        <v>82</v>
      </c>
      <c r="X39" s="64">
        <v>114</v>
      </c>
      <c r="Y39" s="6" t="s">
        <v>1059</v>
      </c>
      <c r="Z39" s="6" t="s">
        <v>109</v>
      </c>
      <c r="AA39" s="10">
        <v>0</v>
      </c>
      <c r="AB39" s="64">
        <v>136</v>
      </c>
      <c r="AC39" s="6" t="s">
        <v>1059</v>
      </c>
      <c r="AD39" s="6" t="s">
        <v>82</v>
      </c>
      <c r="AE39" s="6" t="s">
        <v>82</v>
      </c>
      <c r="AF39" s="6" t="s">
        <v>81</v>
      </c>
      <c r="AG39" s="8" t="s">
        <v>1004</v>
      </c>
      <c r="AH39" s="6" t="s">
        <v>1009</v>
      </c>
      <c r="AI39" s="8" t="s">
        <v>1004</v>
      </c>
      <c r="AJ39" s="6" t="s">
        <v>1007</v>
      </c>
      <c r="AK39" s="8" t="s">
        <v>1004</v>
      </c>
      <c r="AL39" s="6" t="s">
        <v>1009</v>
      </c>
      <c r="AM39" s="8" t="s">
        <v>1004</v>
      </c>
      <c r="AN39" s="6" t="s">
        <v>1009</v>
      </c>
      <c r="AO39" s="8" t="s">
        <v>1004</v>
      </c>
      <c r="AP39" s="6" t="s">
        <v>1007</v>
      </c>
    </row>
    <row r="40" spans="1:42">
      <c r="A40" s="6" t="s">
        <v>555</v>
      </c>
      <c r="B40" s="6">
        <v>1166</v>
      </c>
      <c r="C40" s="6" t="s">
        <v>557</v>
      </c>
      <c r="D40" s="7"/>
      <c r="E40" s="6" t="s">
        <v>558</v>
      </c>
      <c r="F40" s="6"/>
      <c r="G40" s="10">
        <v>0</v>
      </c>
      <c r="H40" s="7"/>
      <c r="I40" s="10" t="s">
        <v>79</v>
      </c>
      <c r="J40" s="6"/>
      <c r="K40" s="6" t="s">
        <v>82</v>
      </c>
      <c r="L40" s="6" t="s">
        <v>81</v>
      </c>
      <c r="M40" s="6" t="s">
        <v>82</v>
      </c>
      <c r="N40" s="13" t="s">
        <v>1056</v>
      </c>
      <c r="O40" s="6">
        <v>52000</v>
      </c>
      <c r="P40" s="6">
        <v>650000</v>
      </c>
      <c r="Q40" s="10" t="s">
        <v>85</v>
      </c>
      <c r="R40" s="7"/>
      <c r="S40" s="10" t="s">
        <v>79</v>
      </c>
      <c r="T40" s="6"/>
      <c r="U40" s="6" t="s">
        <v>82</v>
      </c>
      <c r="V40" s="6" t="s">
        <v>82</v>
      </c>
      <c r="W40" s="6" t="s">
        <v>81</v>
      </c>
      <c r="X40" s="64">
        <v>815</v>
      </c>
      <c r="Y40" s="6" t="s">
        <v>1059</v>
      </c>
      <c r="Z40" s="6" t="s">
        <v>135</v>
      </c>
      <c r="AA40" s="10" t="s">
        <v>85</v>
      </c>
      <c r="AB40" s="64">
        <v>887</v>
      </c>
      <c r="AC40" s="6" t="s">
        <v>1059</v>
      </c>
      <c r="AD40" s="6" t="s">
        <v>81</v>
      </c>
      <c r="AE40" s="6" t="s">
        <v>81</v>
      </c>
      <c r="AF40" s="6" t="s">
        <v>82</v>
      </c>
      <c r="AG40" s="8" t="s">
        <v>1005</v>
      </c>
      <c r="AH40" s="7"/>
      <c r="AI40" s="8" t="s">
        <v>1005</v>
      </c>
      <c r="AJ40" s="7"/>
      <c r="AK40" s="8" t="s">
        <v>1005</v>
      </c>
      <c r="AL40" s="7"/>
      <c r="AM40" s="8" t="s">
        <v>1005</v>
      </c>
      <c r="AN40" s="7"/>
      <c r="AO40" s="8" t="s">
        <v>1005</v>
      </c>
      <c r="AP40" s="7"/>
    </row>
    <row r="41" spans="1:42">
      <c r="A41" s="6" t="s">
        <v>566</v>
      </c>
      <c r="B41" s="6">
        <v>1149</v>
      </c>
      <c r="C41" s="6" t="s">
        <v>568</v>
      </c>
      <c r="D41" s="6" t="s">
        <v>143</v>
      </c>
      <c r="E41" s="6" t="s">
        <v>569</v>
      </c>
      <c r="F41" s="6"/>
      <c r="G41" s="10" t="s">
        <v>90</v>
      </c>
      <c r="H41" s="7"/>
      <c r="I41" s="10" t="s">
        <v>79</v>
      </c>
      <c r="J41" s="6"/>
      <c r="K41" s="6" t="s">
        <v>82</v>
      </c>
      <c r="L41" s="6" t="s">
        <v>81</v>
      </c>
      <c r="M41" s="6" t="s">
        <v>82</v>
      </c>
      <c r="N41" s="13" t="s">
        <v>1056</v>
      </c>
      <c r="O41" s="6">
        <v>696600</v>
      </c>
      <c r="P41" s="6">
        <v>13932000</v>
      </c>
      <c r="Q41" s="10">
        <v>0</v>
      </c>
      <c r="R41" s="7"/>
      <c r="S41" s="10" t="s">
        <v>79</v>
      </c>
      <c r="T41" s="6"/>
      <c r="U41" s="6" t="s">
        <v>82</v>
      </c>
      <c r="V41" s="6" t="s">
        <v>82</v>
      </c>
      <c r="W41" s="6" t="s">
        <v>81</v>
      </c>
      <c r="X41" s="64">
        <v>3483</v>
      </c>
      <c r="Y41" s="6" t="s">
        <v>1059</v>
      </c>
      <c r="Z41" s="6" t="s">
        <v>135</v>
      </c>
      <c r="AA41" s="10" t="s">
        <v>85</v>
      </c>
      <c r="AB41" s="64">
        <v>3546</v>
      </c>
      <c r="AC41" s="6" t="s">
        <v>1059</v>
      </c>
      <c r="AD41" s="6" t="s">
        <v>81</v>
      </c>
      <c r="AE41" s="6" t="s">
        <v>81</v>
      </c>
      <c r="AF41" s="6" t="s">
        <v>82</v>
      </c>
      <c r="AG41" s="8" t="s">
        <v>1005</v>
      </c>
      <c r="AH41" s="7"/>
      <c r="AI41" s="8" t="s">
        <v>1005</v>
      </c>
      <c r="AJ41" s="7"/>
      <c r="AK41" s="8" t="s">
        <v>1005</v>
      </c>
      <c r="AL41" s="7"/>
      <c r="AM41" s="8" t="s">
        <v>1005</v>
      </c>
      <c r="AN41" s="7"/>
      <c r="AO41" s="8" t="s">
        <v>1005</v>
      </c>
      <c r="AP41" s="7"/>
    </row>
    <row r="42" spans="1:42">
      <c r="A42" s="6" t="s">
        <v>579</v>
      </c>
      <c r="B42" s="6">
        <v>1197</v>
      </c>
      <c r="C42" s="6" t="s">
        <v>581</v>
      </c>
      <c r="D42" s="6" t="s">
        <v>131</v>
      </c>
      <c r="E42" s="6" t="s">
        <v>582</v>
      </c>
      <c r="F42" s="6"/>
      <c r="G42" s="10">
        <v>0</v>
      </c>
      <c r="H42" s="7"/>
      <c r="I42" s="10" t="s">
        <v>79</v>
      </c>
      <c r="J42" s="6"/>
      <c r="K42" s="6" t="s">
        <v>82</v>
      </c>
      <c r="L42" s="6" t="s">
        <v>82</v>
      </c>
      <c r="M42" s="6" t="s">
        <v>82</v>
      </c>
      <c r="N42" s="13" t="s">
        <v>1056</v>
      </c>
      <c r="O42" s="6">
        <v>436</v>
      </c>
      <c r="P42" s="6">
        <v>1760</v>
      </c>
      <c r="Q42" s="10" t="s">
        <v>77</v>
      </c>
      <c r="R42" s="7"/>
      <c r="S42" s="10" t="s">
        <v>107</v>
      </c>
      <c r="T42" s="6"/>
      <c r="U42" s="6" t="s">
        <v>81</v>
      </c>
      <c r="V42" s="6" t="s">
        <v>82</v>
      </c>
      <c r="W42" s="6" t="s">
        <v>81</v>
      </c>
      <c r="X42" s="64">
        <v>78</v>
      </c>
      <c r="Y42" s="6" t="s">
        <v>1059</v>
      </c>
      <c r="Z42" s="6" t="s">
        <v>282</v>
      </c>
      <c r="AA42" s="10" t="s">
        <v>77</v>
      </c>
      <c r="AB42" s="64">
        <v>92</v>
      </c>
      <c r="AC42" s="6" t="s">
        <v>1059</v>
      </c>
      <c r="AD42" s="6" t="s">
        <v>82</v>
      </c>
      <c r="AE42" s="6" t="s">
        <v>81</v>
      </c>
      <c r="AF42" s="6" t="s">
        <v>82</v>
      </c>
      <c r="AG42" s="8" t="s">
        <v>1005</v>
      </c>
      <c r="AH42" s="7"/>
      <c r="AI42" s="8" t="s">
        <v>1004</v>
      </c>
      <c r="AJ42" s="6" t="s">
        <v>1008</v>
      </c>
      <c r="AK42" s="8" t="s">
        <v>1004</v>
      </c>
      <c r="AL42" s="6" t="s">
        <v>1008</v>
      </c>
      <c r="AM42" s="8" t="s">
        <v>1004</v>
      </c>
      <c r="AN42" s="6" t="s">
        <v>1007</v>
      </c>
      <c r="AO42" s="8" t="s">
        <v>1004</v>
      </c>
      <c r="AP42" s="6" t="s">
        <v>1007</v>
      </c>
    </row>
    <row r="43" spans="1:42">
      <c r="A43" s="6" t="s">
        <v>589</v>
      </c>
      <c r="B43" s="6">
        <v>1614</v>
      </c>
      <c r="C43" s="6" t="s">
        <v>591</v>
      </c>
      <c r="D43" s="6" t="s">
        <v>307</v>
      </c>
      <c r="E43" s="6" t="s">
        <v>592</v>
      </c>
      <c r="F43" s="6"/>
      <c r="G43" s="10">
        <v>0</v>
      </c>
      <c r="H43" s="7"/>
      <c r="I43" s="10" t="s">
        <v>79</v>
      </c>
      <c r="J43" s="6"/>
      <c r="K43" s="6" t="s">
        <v>82</v>
      </c>
      <c r="L43" s="6" t="s">
        <v>81</v>
      </c>
      <c r="M43" s="6" t="s">
        <v>81</v>
      </c>
      <c r="N43" s="13" t="s">
        <v>1055</v>
      </c>
      <c r="O43" s="6">
        <v>55</v>
      </c>
      <c r="P43" s="6">
        <v>55</v>
      </c>
      <c r="Q43" s="10" t="s">
        <v>85</v>
      </c>
      <c r="R43" s="7"/>
      <c r="S43" s="10" t="s">
        <v>79</v>
      </c>
      <c r="T43" s="6"/>
      <c r="U43" s="6" t="s">
        <v>81</v>
      </c>
      <c r="V43" s="6" t="s">
        <v>81</v>
      </c>
      <c r="W43" s="6" t="s">
        <v>82</v>
      </c>
      <c r="X43" s="64">
        <v>19</v>
      </c>
      <c r="Y43" s="6" t="s">
        <v>1059</v>
      </c>
      <c r="Z43" s="6" t="s">
        <v>109</v>
      </c>
      <c r="AA43" s="10" t="s">
        <v>85</v>
      </c>
      <c r="AB43" s="64">
        <v>24</v>
      </c>
      <c r="AC43" s="6" t="s">
        <v>1059</v>
      </c>
      <c r="AD43" s="6" t="s">
        <v>82</v>
      </c>
      <c r="AE43" s="6" t="s">
        <v>81</v>
      </c>
      <c r="AF43" s="6" t="s">
        <v>81</v>
      </c>
      <c r="AG43" s="8" t="s">
        <v>1004</v>
      </c>
      <c r="AH43" s="6" t="s">
        <v>1009</v>
      </c>
      <c r="AI43" s="8" t="s">
        <v>1004</v>
      </c>
      <c r="AJ43" s="6" t="s">
        <v>1007</v>
      </c>
      <c r="AK43" s="8" t="s">
        <v>1003</v>
      </c>
      <c r="AL43" s="6" t="s">
        <v>1007</v>
      </c>
      <c r="AM43" s="9" t="s">
        <v>1010</v>
      </c>
      <c r="AN43" s="7"/>
      <c r="AO43" s="8" t="s">
        <v>1004</v>
      </c>
      <c r="AP43" s="6" t="s">
        <v>1007</v>
      </c>
    </row>
    <row r="44" spans="1:42">
      <c r="A44" s="6" t="s">
        <v>602</v>
      </c>
      <c r="B44" s="6">
        <v>1400</v>
      </c>
      <c r="C44" s="6" t="s">
        <v>604</v>
      </c>
      <c r="D44" s="6" t="s">
        <v>359</v>
      </c>
      <c r="E44" s="6" t="s">
        <v>605</v>
      </c>
      <c r="F44" s="6"/>
      <c r="G44" s="10">
        <v>0</v>
      </c>
      <c r="H44" s="7"/>
      <c r="I44" s="10" t="s">
        <v>79</v>
      </c>
      <c r="J44" s="6"/>
      <c r="K44" s="6" t="s">
        <v>82</v>
      </c>
      <c r="L44" s="6" t="s">
        <v>82</v>
      </c>
      <c r="M44" s="6" t="s">
        <v>81</v>
      </c>
      <c r="N44" s="13" t="s">
        <v>1055</v>
      </c>
      <c r="O44" s="6">
        <v>10830</v>
      </c>
      <c r="P44" s="6">
        <v>120000</v>
      </c>
      <c r="Q44" s="10">
        <v>0</v>
      </c>
      <c r="R44" s="7"/>
      <c r="S44" s="10" t="s">
        <v>79</v>
      </c>
      <c r="T44" s="6"/>
      <c r="U44" s="6" t="s">
        <v>82</v>
      </c>
      <c r="V44" s="6" t="s">
        <v>82</v>
      </c>
      <c r="W44" s="6" t="s">
        <v>81</v>
      </c>
      <c r="X44" s="64">
        <v>435</v>
      </c>
      <c r="Y44" s="6" t="s">
        <v>1059</v>
      </c>
      <c r="Z44" s="6" t="s">
        <v>109</v>
      </c>
      <c r="AA44" s="10">
        <v>0</v>
      </c>
      <c r="AB44" s="64">
        <v>987</v>
      </c>
      <c r="AC44" s="6" t="s">
        <v>1059</v>
      </c>
      <c r="AD44" s="6" t="s">
        <v>82</v>
      </c>
      <c r="AE44" s="6" t="s">
        <v>82</v>
      </c>
      <c r="AF44" s="6" t="s">
        <v>81</v>
      </c>
      <c r="AG44" s="8" t="s">
        <v>1005</v>
      </c>
      <c r="AH44" s="7"/>
      <c r="AI44" s="8" t="s">
        <v>1005</v>
      </c>
      <c r="AJ44" s="7"/>
      <c r="AK44" s="8" t="s">
        <v>1003</v>
      </c>
      <c r="AL44" s="6" t="s">
        <v>1007</v>
      </c>
      <c r="AM44" s="8" t="s">
        <v>1005</v>
      </c>
      <c r="AN44" s="7"/>
      <c r="AO44" s="8" t="s">
        <v>1003</v>
      </c>
      <c r="AP44" s="6" t="s">
        <v>1007</v>
      </c>
    </row>
    <row r="45" spans="1:42">
      <c r="A45" s="6" t="s">
        <v>613</v>
      </c>
      <c r="B45" s="6">
        <v>1327</v>
      </c>
      <c r="C45" s="6" t="s">
        <v>615</v>
      </c>
      <c r="D45" s="6" t="s">
        <v>72</v>
      </c>
      <c r="E45" s="6" t="s">
        <v>616</v>
      </c>
      <c r="F45" s="6"/>
      <c r="G45" s="10" t="s">
        <v>85</v>
      </c>
      <c r="H45" s="7"/>
      <c r="I45" s="10" t="s">
        <v>79</v>
      </c>
      <c r="J45" s="6"/>
      <c r="K45" s="6" t="s">
        <v>82</v>
      </c>
      <c r="L45" s="6" t="s">
        <v>81</v>
      </c>
      <c r="M45" s="6" t="s">
        <v>82</v>
      </c>
      <c r="N45" s="13" t="s">
        <v>1056</v>
      </c>
      <c r="O45" s="6">
        <v>25000</v>
      </c>
      <c r="P45" s="6">
        <v>40000</v>
      </c>
      <c r="Q45" s="10">
        <v>0</v>
      </c>
      <c r="R45" s="7"/>
      <c r="S45" s="10" t="s">
        <v>168</v>
      </c>
      <c r="T45" s="6"/>
      <c r="U45" s="6" t="s">
        <v>82</v>
      </c>
      <c r="V45" s="6" t="s">
        <v>81</v>
      </c>
      <c r="W45" s="6" t="s">
        <v>81</v>
      </c>
      <c r="X45" s="64">
        <v>2625</v>
      </c>
      <c r="Y45" s="6" t="s">
        <v>1059</v>
      </c>
      <c r="Z45" s="6" t="s">
        <v>135</v>
      </c>
      <c r="AA45" s="10" t="s">
        <v>85</v>
      </c>
      <c r="AB45" s="64">
        <v>3920</v>
      </c>
      <c r="AC45" s="6" t="s">
        <v>1059</v>
      </c>
      <c r="AD45" s="6" t="s">
        <v>82</v>
      </c>
      <c r="AE45" s="6" t="s">
        <v>82</v>
      </c>
      <c r="AF45" s="6" t="s">
        <v>81</v>
      </c>
      <c r="AG45" s="8" t="s">
        <v>1005</v>
      </c>
      <c r="AH45" s="7"/>
      <c r="AI45" s="8" t="s">
        <v>1003</v>
      </c>
      <c r="AJ45" s="6" t="s">
        <v>1007</v>
      </c>
      <c r="AK45" s="8" t="s">
        <v>1005</v>
      </c>
      <c r="AL45" s="7"/>
      <c r="AM45" s="8" t="s">
        <v>1005</v>
      </c>
      <c r="AN45" s="7"/>
      <c r="AO45" s="8" t="s">
        <v>1003</v>
      </c>
      <c r="AP45" s="6" t="s">
        <v>1007</v>
      </c>
    </row>
    <row r="46" spans="1:42">
      <c r="A46" s="6" t="s">
        <v>625</v>
      </c>
      <c r="B46" s="6">
        <v>1034</v>
      </c>
      <c r="C46" s="6" t="s">
        <v>628</v>
      </c>
      <c r="D46" s="6" t="s">
        <v>240</v>
      </c>
      <c r="E46" s="6" t="s">
        <v>629</v>
      </c>
      <c r="F46" s="6"/>
      <c r="G46" s="10">
        <v>0</v>
      </c>
      <c r="H46" s="7"/>
      <c r="I46" s="10" t="s">
        <v>79</v>
      </c>
      <c r="J46" s="6"/>
      <c r="K46" s="6" t="s">
        <v>82</v>
      </c>
      <c r="L46" s="6" t="s">
        <v>82</v>
      </c>
      <c r="M46" s="6" t="s">
        <v>82</v>
      </c>
      <c r="N46" s="13" t="s">
        <v>1056</v>
      </c>
      <c r="O46" s="6">
        <v>500</v>
      </c>
      <c r="P46" s="6">
        <v>500</v>
      </c>
      <c r="Q46" s="10" t="s">
        <v>90</v>
      </c>
      <c r="R46" s="7"/>
      <c r="S46" s="10" t="s">
        <v>79</v>
      </c>
      <c r="T46" s="6"/>
      <c r="U46" s="6" t="s">
        <v>82</v>
      </c>
      <c r="V46" s="6" t="s">
        <v>82</v>
      </c>
      <c r="W46" s="6" t="s">
        <v>81</v>
      </c>
      <c r="X46" s="64">
        <v>7</v>
      </c>
      <c r="Y46" s="6" t="s">
        <v>1059</v>
      </c>
      <c r="Z46" s="6" t="s">
        <v>88</v>
      </c>
      <c r="AA46" s="10" t="s">
        <v>90</v>
      </c>
      <c r="AB46" s="64">
        <v>10</v>
      </c>
      <c r="AC46" s="6" t="s">
        <v>1059</v>
      </c>
      <c r="AD46" s="6" t="s">
        <v>82</v>
      </c>
      <c r="AE46" s="6" t="s">
        <v>82</v>
      </c>
      <c r="AF46" s="6" t="s">
        <v>81</v>
      </c>
      <c r="AG46" s="8" t="s">
        <v>1005</v>
      </c>
      <c r="AH46" s="7"/>
      <c r="AI46" s="9" t="s">
        <v>1010</v>
      </c>
      <c r="AJ46" s="7"/>
      <c r="AK46" s="9" t="s">
        <v>1010</v>
      </c>
      <c r="AL46" s="7"/>
      <c r="AM46" s="9" t="s">
        <v>1010</v>
      </c>
      <c r="AN46" s="7"/>
      <c r="AO46" s="9" t="s">
        <v>1010</v>
      </c>
      <c r="AP46" s="7"/>
    </row>
    <row r="47" spans="1:42">
      <c r="A47" s="6" t="s">
        <v>636</v>
      </c>
      <c r="B47" s="6">
        <v>1212</v>
      </c>
      <c r="C47" s="6" t="s">
        <v>638</v>
      </c>
      <c r="D47" s="6" t="s">
        <v>131</v>
      </c>
      <c r="E47" s="6" t="s">
        <v>639</v>
      </c>
      <c r="F47" s="6"/>
      <c r="G47" s="10" t="s">
        <v>90</v>
      </c>
      <c r="H47" s="7"/>
      <c r="I47" s="10" t="s">
        <v>79</v>
      </c>
      <c r="J47" s="6"/>
      <c r="K47" s="6" t="s">
        <v>82</v>
      </c>
      <c r="L47" s="6" t="s">
        <v>82</v>
      </c>
      <c r="M47" s="6" t="s">
        <v>81</v>
      </c>
      <c r="N47" s="13" t="s">
        <v>1056</v>
      </c>
      <c r="O47" s="6">
        <v>1250000</v>
      </c>
      <c r="P47" s="6">
        <v>10000000</v>
      </c>
      <c r="Q47" s="10">
        <v>0</v>
      </c>
      <c r="R47" s="7"/>
      <c r="S47" s="10" t="s">
        <v>79</v>
      </c>
      <c r="T47" s="6"/>
      <c r="U47" s="6" t="s">
        <v>82</v>
      </c>
      <c r="V47" s="6" t="s">
        <v>82</v>
      </c>
      <c r="W47" s="6" t="s">
        <v>81</v>
      </c>
      <c r="X47" s="64">
        <v>1325</v>
      </c>
      <c r="Y47" s="6" t="s">
        <v>1059</v>
      </c>
      <c r="Z47" s="6" t="s">
        <v>135</v>
      </c>
      <c r="AA47" s="10">
        <v>0</v>
      </c>
      <c r="AB47" s="64">
        <v>1351</v>
      </c>
      <c r="AC47" s="6" t="s">
        <v>1059</v>
      </c>
      <c r="AD47" s="6" t="s">
        <v>82</v>
      </c>
      <c r="AE47" s="6" t="s">
        <v>81</v>
      </c>
      <c r="AF47" s="6" t="s">
        <v>82</v>
      </c>
      <c r="AG47" s="9" t="s">
        <v>1010</v>
      </c>
      <c r="AH47" s="7"/>
      <c r="AI47" s="8" t="s">
        <v>1005</v>
      </c>
      <c r="AJ47" s="7"/>
      <c r="AK47" s="8" t="s">
        <v>1005</v>
      </c>
      <c r="AL47" s="7"/>
      <c r="AM47" s="8" t="s">
        <v>1005</v>
      </c>
      <c r="AN47" s="7"/>
      <c r="AO47" s="8" t="s">
        <v>1005</v>
      </c>
      <c r="AP47" s="7"/>
    </row>
    <row r="48" spans="1:42">
      <c r="A48" s="6" t="s">
        <v>647</v>
      </c>
      <c r="B48" s="6">
        <v>1318</v>
      </c>
      <c r="C48" s="6" t="s">
        <v>649</v>
      </c>
      <c r="D48" s="6" t="s">
        <v>72</v>
      </c>
      <c r="E48" s="6" t="s">
        <v>650</v>
      </c>
      <c r="F48" s="6"/>
      <c r="G48" s="10" t="s">
        <v>85</v>
      </c>
      <c r="H48" s="7"/>
      <c r="I48" s="10" t="s">
        <v>79</v>
      </c>
      <c r="J48" s="6"/>
      <c r="K48" s="6" t="s">
        <v>81</v>
      </c>
      <c r="L48" s="6" t="s">
        <v>81</v>
      </c>
      <c r="M48" s="6" t="s">
        <v>82</v>
      </c>
      <c r="N48" s="13" t="s">
        <v>1056</v>
      </c>
      <c r="O48" s="6">
        <v>12000</v>
      </c>
      <c r="P48" s="6">
        <v>19000</v>
      </c>
      <c r="Q48" s="10" t="s">
        <v>85</v>
      </c>
      <c r="R48" s="7"/>
      <c r="S48" s="10" t="s">
        <v>79</v>
      </c>
      <c r="T48" s="6"/>
      <c r="U48" s="6" t="s">
        <v>81</v>
      </c>
      <c r="V48" s="6" t="s">
        <v>81</v>
      </c>
      <c r="W48" s="6" t="s">
        <v>81</v>
      </c>
      <c r="X48" s="64">
        <v>589</v>
      </c>
      <c r="Y48" s="6" t="s">
        <v>1059</v>
      </c>
      <c r="Z48" s="6" t="s">
        <v>135</v>
      </c>
      <c r="AA48" s="10">
        <v>0</v>
      </c>
      <c r="AB48" s="64">
        <v>1377</v>
      </c>
      <c r="AC48" s="6" t="s">
        <v>1059</v>
      </c>
      <c r="AD48" s="6" t="s">
        <v>82</v>
      </c>
      <c r="AE48" s="6" t="s">
        <v>82</v>
      </c>
      <c r="AF48" s="6" t="s">
        <v>81</v>
      </c>
      <c r="AG48" s="8" t="s">
        <v>1005</v>
      </c>
      <c r="AH48" s="7"/>
      <c r="AI48" s="8" t="s">
        <v>1005</v>
      </c>
      <c r="AJ48" s="7"/>
      <c r="AK48" s="8" t="s">
        <v>1005</v>
      </c>
      <c r="AL48" s="7"/>
      <c r="AM48" s="8" t="s">
        <v>1005</v>
      </c>
      <c r="AN48" s="7"/>
      <c r="AO48" s="8" t="s">
        <v>1005</v>
      </c>
      <c r="AP48" s="7"/>
    </row>
    <row r="49" spans="1:42">
      <c r="A49" s="6" t="s">
        <v>658</v>
      </c>
      <c r="B49" s="6">
        <v>1256</v>
      </c>
      <c r="C49" s="6" t="s">
        <v>660</v>
      </c>
      <c r="D49" s="6" t="s">
        <v>131</v>
      </c>
      <c r="E49" s="6" t="s">
        <v>295</v>
      </c>
      <c r="F49" s="6"/>
      <c r="G49" s="10">
        <v>0</v>
      </c>
      <c r="H49" s="7"/>
      <c r="I49" s="10" t="s">
        <v>79</v>
      </c>
      <c r="J49" s="6"/>
      <c r="K49" s="6" t="s">
        <v>82</v>
      </c>
      <c r="L49" s="6" t="s">
        <v>82</v>
      </c>
      <c r="M49" s="6" t="s">
        <v>82</v>
      </c>
      <c r="N49" s="13" t="s">
        <v>1056</v>
      </c>
      <c r="O49" s="6">
        <v>150</v>
      </c>
      <c r="P49" s="6">
        <v>450</v>
      </c>
      <c r="Q49" s="10">
        <v>0</v>
      </c>
      <c r="R49" s="7"/>
      <c r="S49" s="10" t="s">
        <v>107</v>
      </c>
      <c r="T49" s="6"/>
      <c r="U49" s="6" t="s">
        <v>81</v>
      </c>
      <c r="V49" s="6" t="s">
        <v>82</v>
      </c>
      <c r="W49" s="6" t="s">
        <v>81</v>
      </c>
      <c r="X49" s="64">
        <v>9</v>
      </c>
      <c r="Y49" s="6" t="s">
        <v>1059</v>
      </c>
      <c r="Z49" s="6" t="s">
        <v>109</v>
      </c>
      <c r="AA49" s="10" t="s">
        <v>85</v>
      </c>
      <c r="AB49" s="64">
        <v>9</v>
      </c>
      <c r="AC49" s="6" t="s">
        <v>1059</v>
      </c>
      <c r="AD49" s="6" t="s">
        <v>82</v>
      </c>
      <c r="AE49" s="6" t="s">
        <v>82</v>
      </c>
      <c r="AF49" s="6" t="s">
        <v>81</v>
      </c>
      <c r="AG49" s="8" t="s">
        <v>1005</v>
      </c>
      <c r="AH49" s="7"/>
      <c r="AI49" s="8" t="s">
        <v>1004</v>
      </c>
      <c r="AJ49" s="6" t="s">
        <v>1007</v>
      </c>
      <c r="AK49" s="8" t="s">
        <v>1004</v>
      </c>
      <c r="AL49" s="6" t="s">
        <v>1007</v>
      </c>
      <c r="AM49" s="9" t="s">
        <v>1010</v>
      </c>
      <c r="AN49" s="7"/>
      <c r="AO49" s="8" t="s">
        <v>1004</v>
      </c>
      <c r="AP49" s="6" t="s">
        <v>1007</v>
      </c>
    </row>
    <row r="50" spans="1:42">
      <c r="A50" s="6" t="s">
        <v>666</v>
      </c>
      <c r="B50" s="6">
        <v>1014</v>
      </c>
      <c r="C50" s="6" t="s">
        <v>669</v>
      </c>
      <c r="D50" s="6" t="s">
        <v>670</v>
      </c>
      <c r="E50" s="6" t="s">
        <v>671</v>
      </c>
      <c r="F50" s="6"/>
      <c r="G50" s="10">
        <v>0</v>
      </c>
      <c r="H50" s="7"/>
      <c r="I50" s="10" t="s">
        <v>79</v>
      </c>
      <c r="J50" s="6"/>
      <c r="K50" s="6" t="s">
        <v>82</v>
      </c>
      <c r="L50" s="6" t="s">
        <v>81</v>
      </c>
      <c r="M50" s="6" t="s">
        <v>82</v>
      </c>
      <c r="N50" s="13" t="s">
        <v>1055</v>
      </c>
      <c r="O50" s="6">
        <v>500000</v>
      </c>
      <c r="P50" s="6">
        <v>1000000</v>
      </c>
      <c r="Q50" s="10" t="s">
        <v>77</v>
      </c>
      <c r="R50" s="7"/>
      <c r="S50" s="10" t="s">
        <v>107</v>
      </c>
      <c r="T50" s="6"/>
      <c r="U50" s="6" t="s">
        <v>82</v>
      </c>
      <c r="V50" s="6" t="s">
        <v>82</v>
      </c>
      <c r="W50" s="6" t="s">
        <v>81</v>
      </c>
      <c r="X50" s="64">
        <v>141</v>
      </c>
      <c r="Y50" s="6" t="s">
        <v>1059</v>
      </c>
      <c r="Z50" s="6" t="s">
        <v>109</v>
      </c>
      <c r="AA50" s="10" t="s">
        <v>90</v>
      </c>
      <c r="AB50" s="64">
        <v>141</v>
      </c>
      <c r="AC50" s="6" t="s">
        <v>1059</v>
      </c>
      <c r="AD50" s="6" t="s">
        <v>82</v>
      </c>
      <c r="AE50" s="6" t="s">
        <v>82</v>
      </c>
      <c r="AF50" s="6" t="s">
        <v>81</v>
      </c>
      <c r="AG50" s="8" t="s">
        <v>1005</v>
      </c>
      <c r="AH50" s="7"/>
      <c r="AI50" s="8" t="s">
        <v>1004</v>
      </c>
      <c r="AJ50" s="6" t="s">
        <v>1008</v>
      </c>
      <c r="AK50" s="9" t="s">
        <v>1010</v>
      </c>
      <c r="AL50" s="7"/>
      <c r="AM50" s="8" t="s">
        <v>1004</v>
      </c>
      <c r="AN50" s="6" t="s">
        <v>1008</v>
      </c>
      <c r="AO50" s="8" t="s">
        <v>1004</v>
      </c>
      <c r="AP50" s="6" t="s">
        <v>1006</v>
      </c>
    </row>
    <row r="51" spans="1:42">
      <c r="A51" s="6" t="s">
        <v>679</v>
      </c>
      <c r="B51" s="6">
        <v>1039</v>
      </c>
      <c r="C51" s="6" t="s">
        <v>681</v>
      </c>
      <c r="D51" s="6" t="s">
        <v>346</v>
      </c>
      <c r="E51" s="6" t="s">
        <v>144</v>
      </c>
      <c r="F51" s="6"/>
      <c r="G51" s="10">
        <v>0</v>
      </c>
      <c r="H51" s="7"/>
      <c r="I51" s="10" t="s">
        <v>79</v>
      </c>
      <c r="J51" s="6"/>
      <c r="K51" s="6" t="s">
        <v>82</v>
      </c>
      <c r="L51" s="6" t="s">
        <v>81</v>
      </c>
      <c r="M51" s="6" t="s">
        <v>82</v>
      </c>
      <c r="N51" s="13" t="s">
        <v>1056</v>
      </c>
      <c r="O51" s="6">
        <v>10000</v>
      </c>
      <c r="P51" s="6">
        <v>50000</v>
      </c>
      <c r="Q51" s="10" t="s">
        <v>90</v>
      </c>
      <c r="R51" s="7"/>
      <c r="S51" s="10" t="s">
        <v>107</v>
      </c>
      <c r="T51" s="6"/>
      <c r="U51" s="6" t="s">
        <v>82</v>
      </c>
      <c r="V51" s="6" t="s">
        <v>82</v>
      </c>
      <c r="W51" s="6" t="s">
        <v>82</v>
      </c>
      <c r="X51" s="64">
        <v>131</v>
      </c>
      <c r="Y51" s="6" t="s">
        <v>1059</v>
      </c>
      <c r="Z51" s="6" t="s">
        <v>135</v>
      </c>
      <c r="AA51" s="10">
        <v>0</v>
      </c>
      <c r="AB51" s="64">
        <v>133</v>
      </c>
      <c r="AC51" s="6" t="s">
        <v>1059</v>
      </c>
      <c r="AD51" s="6" t="s">
        <v>82</v>
      </c>
      <c r="AE51" s="6" t="s">
        <v>81</v>
      </c>
      <c r="AF51" s="6" t="s">
        <v>82</v>
      </c>
      <c r="AG51" s="8" t="s">
        <v>1005</v>
      </c>
      <c r="AH51" s="7"/>
      <c r="AI51" s="8" t="s">
        <v>1004</v>
      </c>
      <c r="AJ51" s="6" t="s">
        <v>1006</v>
      </c>
      <c r="AK51" s="8" t="s">
        <v>1005</v>
      </c>
      <c r="AL51" s="7"/>
      <c r="AM51" s="8" t="s">
        <v>1004</v>
      </c>
      <c r="AN51" s="6" t="s">
        <v>1009</v>
      </c>
      <c r="AO51" s="8" t="s">
        <v>1004</v>
      </c>
      <c r="AP51" s="6" t="s">
        <v>1009</v>
      </c>
    </row>
    <row r="52" spans="1:42">
      <c r="A52" s="6" t="s">
        <v>689</v>
      </c>
      <c r="B52" s="6">
        <v>1340</v>
      </c>
      <c r="C52" s="6" t="s">
        <v>691</v>
      </c>
      <c r="D52" s="6" t="s">
        <v>72</v>
      </c>
      <c r="E52" s="6" t="s">
        <v>692</v>
      </c>
      <c r="F52" s="6"/>
      <c r="G52" s="10">
        <v>0</v>
      </c>
      <c r="H52" s="7"/>
      <c r="I52" s="10" t="s">
        <v>107</v>
      </c>
      <c r="J52" s="6"/>
      <c r="K52" s="6" t="s">
        <v>82</v>
      </c>
      <c r="L52" s="6" t="s">
        <v>81</v>
      </c>
      <c r="M52" s="6" t="s">
        <v>81</v>
      </c>
      <c r="N52" s="13" t="s">
        <v>1056</v>
      </c>
      <c r="O52" s="6">
        <v>1600000</v>
      </c>
      <c r="P52" s="6">
        <v>1600000</v>
      </c>
      <c r="Q52" s="10">
        <v>0</v>
      </c>
      <c r="R52" s="7"/>
      <c r="S52" s="10" t="s">
        <v>79</v>
      </c>
      <c r="T52" s="6"/>
      <c r="U52" s="6" t="s">
        <v>82</v>
      </c>
      <c r="V52" s="6" t="s">
        <v>82</v>
      </c>
      <c r="W52" s="6" t="s">
        <v>81</v>
      </c>
      <c r="X52" s="64">
        <v>400</v>
      </c>
      <c r="Y52" s="6" t="s">
        <v>1059</v>
      </c>
      <c r="Z52" s="6" t="s">
        <v>109</v>
      </c>
      <c r="AA52" s="10" t="s">
        <v>85</v>
      </c>
      <c r="AB52" s="64">
        <v>581</v>
      </c>
      <c r="AC52" s="6" t="s">
        <v>1059</v>
      </c>
      <c r="AD52" s="6" t="s">
        <v>81</v>
      </c>
      <c r="AE52" s="6" t="s">
        <v>82</v>
      </c>
      <c r="AF52" s="6" t="s">
        <v>81</v>
      </c>
      <c r="AG52" s="8" t="s">
        <v>1004</v>
      </c>
      <c r="AH52" s="6" t="s">
        <v>1009</v>
      </c>
      <c r="AI52" s="8" t="s">
        <v>1005</v>
      </c>
      <c r="AJ52" s="7"/>
      <c r="AK52" s="8" t="s">
        <v>1003</v>
      </c>
      <c r="AL52" s="6" t="s">
        <v>1007</v>
      </c>
      <c r="AM52" s="8" t="s">
        <v>1004</v>
      </c>
      <c r="AN52" s="6" t="s">
        <v>1009</v>
      </c>
      <c r="AO52" s="8" t="s">
        <v>1004</v>
      </c>
      <c r="AP52" s="6" t="s">
        <v>1007</v>
      </c>
    </row>
    <row r="53" spans="1:42">
      <c r="A53" s="6" t="s">
        <v>699</v>
      </c>
      <c r="B53" s="6">
        <v>1038</v>
      </c>
      <c r="C53" s="6" t="s">
        <v>701</v>
      </c>
      <c r="D53" s="6" t="s">
        <v>346</v>
      </c>
      <c r="E53" s="6" t="s">
        <v>241</v>
      </c>
      <c r="F53" s="6"/>
      <c r="G53" s="10">
        <v>0</v>
      </c>
      <c r="H53" s="7"/>
      <c r="I53" s="10" t="s">
        <v>107</v>
      </c>
      <c r="J53" s="6"/>
      <c r="K53" s="6" t="s">
        <v>82</v>
      </c>
      <c r="L53" s="6" t="s">
        <v>82</v>
      </c>
      <c r="M53" s="6" t="s">
        <v>82</v>
      </c>
      <c r="N53" s="13" t="s">
        <v>1056</v>
      </c>
      <c r="O53" s="6">
        <v>10</v>
      </c>
      <c r="P53" s="6">
        <v>500</v>
      </c>
      <c r="Q53" s="10" t="s">
        <v>90</v>
      </c>
      <c r="R53" s="7"/>
      <c r="S53" s="10" t="s">
        <v>107</v>
      </c>
      <c r="T53" s="6"/>
      <c r="U53" s="6" t="s">
        <v>82</v>
      </c>
      <c r="V53" s="6" t="s">
        <v>81</v>
      </c>
      <c r="W53" s="6" t="s">
        <v>82</v>
      </c>
      <c r="X53" s="64">
        <v>7</v>
      </c>
      <c r="Y53" s="6" t="s">
        <v>1059</v>
      </c>
      <c r="Z53" s="6" t="s">
        <v>109</v>
      </c>
      <c r="AA53" s="10" t="s">
        <v>90</v>
      </c>
      <c r="AB53" s="64">
        <v>8</v>
      </c>
      <c r="AC53" s="6" t="s">
        <v>1059</v>
      </c>
      <c r="AD53" s="6" t="s">
        <v>82</v>
      </c>
      <c r="AE53" s="6" t="s">
        <v>81</v>
      </c>
      <c r="AF53" s="6" t="s">
        <v>82</v>
      </c>
      <c r="AG53" s="8" t="s">
        <v>1004</v>
      </c>
      <c r="AH53" s="6" t="s">
        <v>1009</v>
      </c>
      <c r="AI53" s="8" t="s">
        <v>1004</v>
      </c>
      <c r="AJ53" s="6" t="s">
        <v>1006</v>
      </c>
      <c r="AK53" s="8" t="s">
        <v>1004</v>
      </c>
      <c r="AL53" s="6" t="s">
        <v>1006</v>
      </c>
      <c r="AM53" s="8" t="s">
        <v>1004</v>
      </c>
      <c r="AN53" s="6" t="s">
        <v>1006</v>
      </c>
      <c r="AO53" s="8" t="s">
        <v>1004</v>
      </c>
      <c r="AP53" s="6" t="s">
        <v>1009</v>
      </c>
    </row>
    <row r="54" spans="1:42">
      <c r="A54" s="6" t="s">
        <v>706</v>
      </c>
      <c r="B54" s="6">
        <v>1355</v>
      </c>
      <c r="C54" s="6" t="s">
        <v>708</v>
      </c>
      <c r="D54" s="6" t="s">
        <v>72</v>
      </c>
      <c r="E54" s="6" t="s">
        <v>709</v>
      </c>
      <c r="F54" s="6"/>
      <c r="G54" s="10" t="s">
        <v>85</v>
      </c>
      <c r="H54" s="7"/>
      <c r="I54" s="10" t="s">
        <v>107</v>
      </c>
      <c r="J54" s="6"/>
      <c r="K54" s="7"/>
      <c r="L54" s="7"/>
      <c r="M54" s="7"/>
      <c r="N54" s="13" t="s">
        <v>1056</v>
      </c>
      <c r="O54" s="6">
        <v>80</v>
      </c>
      <c r="P54" s="6">
        <v>120</v>
      </c>
      <c r="Q54" s="10" t="s">
        <v>85</v>
      </c>
      <c r="R54" s="7"/>
      <c r="S54" s="10" t="s">
        <v>107</v>
      </c>
      <c r="T54" s="6"/>
      <c r="U54" s="7"/>
      <c r="V54" s="7"/>
      <c r="W54" s="7"/>
      <c r="X54" s="64">
        <v>229</v>
      </c>
      <c r="Y54" s="6" t="s">
        <v>1059</v>
      </c>
      <c r="Z54" s="6" t="s">
        <v>135</v>
      </c>
      <c r="AA54" s="10" t="s">
        <v>85</v>
      </c>
      <c r="AB54" s="64">
        <v>274</v>
      </c>
      <c r="AC54" s="6" t="s">
        <v>1059</v>
      </c>
      <c r="AD54" s="6" t="s">
        <v>81</v>
      </c>
      <c r="AE54" s="6" t="s">
        <v>82</v>
      </c>
      <c r="AF54" s="6" t="s">
        <v>82</v>
      </c>
      <c r="AG54" s="8" t="s">
        <v>1004</v>
      </c>
      <c r="AH54" s="6" t="s">
        <v>1007</v>
      </c>
      <c r="AI54" s="8" t="s">
        <v>1004</v>
      </c>
      <c r="AJ54" s="6" t="s">
        <v>1007</v>
      </c>
      <c r="AK54" s="8" t="s">
        <v>1005</v>
      </c>
      <c r="AL54" s="7"/>
      <c r="AM54" s="8" t="s">
        <v>1004</v>
      </c>
      <c r="AN54" s="6" t="s">
        <v>1007</v>
      </c>
      <c r="AO54" s="8" t="s">
        <v>1004</v>
      </c>
      <c r="AP54" s="6" t="s">
        <v>1007</v>
      </c>
    </row>
    <row r="55" spans="1:42">
      <c r="A55" s="6" t="s">
        <v>715</v>
      </c>
      <c r="B55" s="6">
        <v>1059</v>
      </c>
      <c r="C55" s="6" t="s">
        <v>717</v>
      </c>
      <c r="D55" s="6" t="s">
        <v>294</v>
      </c>
      <c r="E55" s="6" t="s">
        <v>295</v>
      </c>
      <c r="F55" s="6"/>
      <c r="G55" s="10">
        <v>0</v>
      </c>
      <c r="H55" s="7"/>
      <c r="I55" s="10" t="s">
        <v>107</v>
      </c>
      <c r="J55" s="6"/>
      <c r="K55" s="6" t="s">
        <v>82</v>
      </c>
      <c r="L55" s="6" t="s">
        <v>81</v>
      </c>
      <c r="M55" s="6" t="s">
        <v>82</v>
      </c>
      <c r="N55" s="13" t="s">
        <v>1056</v>
      </c>
      <c r="O55" s="6">
        <v>800</v>
      </c>
      <c r="P55" s="6">
        <v>3500</v>
      </c>
      <c r="Q55" s="10" t="s">
        <v>85</v>
      </c>
      <c r="R55" s="7"/>
      <c r="S55" s="10" t="s">
        <v>107</v>
      </c>
      <c r="T55" s="6"/>
      <c r="U55" s="6" t="s">
        <v>81</v>
      </c>
      <c r="V55" s="6" t="s">
        <v>82</v>
      </c>
      <c r="W55" s="6" t="s">
        <v>82</v>
      </c>
      <c r="X55" s="64">
        <v>7</v>
      </c>
      <c r="Y55" s="6" t="s">
        <v>1059</v>
      </c>
      <c r="Z55" s="6" t="s">
        <v>135</v>
      </c>
      <c r="AA55" s="10">
        <v>0</v>
      </c>
      <c r="AB55" s="64">
        <v>10</v>
      </c>
      <c r="AC55" s="6" t="s">
        <v>1059</v>
      </c>
      <c r="AD55" s="6" t="s">
        <v>82</v>
      </c>
      <c r="AE55" s="6" t="s">
        <v>82</v>
      </c>
      <c r="AF55" s="6" t="s">
        <v>81</v>
      </c>
      <c r="AG55" s="8" t="s">
        <v>1004</v>
      </c>
      <c r="AH55" s="6" t="s">
        <v>1009</v>
      </c>
      <c r="AI55" s="8" t="s">
        <v>1004</v>
      </c>
      <c r="AJ55" s="6" t="s">
        <v>1007</v>
      </c>
      <c r="AK55" s="8" t="s">
        <v>1004</v>
      </c>
      <c r="AL55" s="6" t="s">
        <v>1009</v>
      </c>
      <c r="AM55" s="8" t="s">
        <v>1004</v>
      </c>
      <c r="AN55" s="7"/>
      <c r="AO55" s="8" t="s">
        <v>1004</v>
      </c>
      <c r="AP55" s="6" t="s">
        <v>1007</v>
      </c>
    </row>
    <row r="56" spans="1:42">
      <c r="A56" s="6" t="s">
        <v>723</v>
      </c>
      <c r="B56" s="6">
        <v>4056</v>
      </c>
      <c r="C56" s="6" t="s">
        <v>725</v>
      </c>
      <c r="D56" s="6" t="s">
        <v>670</v>
      </c>
      <c r="E56" s="6" t="s">
        <v>726</v>
      </c>
      <c r="F56" s="6"/>
      <c r="G56" s="10" t="s">
        <v>85</v>
      </c>
      <c r="H56" s="7"/>
      <c r="I56" s="10" t="s">
        <v>79</v>
      </c>
      <c r="J56" s="6"/>
      <c r="K56" s="6" t="s">
        <v>81</v>
      </c>
      <c r="L56" s="6" t="s">
        <v>81</v>
      </c>
      <c r="M56" s="6" t="s">
        <v>82</v>
      </c>
      <c r="N56" s="13" t="s">
        <v>1056</v>
      </c>
      <c r="O56" s="6">
        <v>270000000</v>
      </c>
      <c r="P56" s="6">
        <v>400000000</v>
      </c>
      <c r="Q56" s="10" t="s">
        <v>90</v>
      </c>
      <c r="R56" s="7"/>
      <c r="S56" s="10" t="s">
        <v>79</v>
      </c>
      <c r="T56" s="6"/>
      <c r="U56" s="6" t="s">
        <v>82</v>
      </c>
      <c r="V56" s="6" t="s">
        <v>81</v>
      </c>
      <c r="W56" s="6" t="s">
        <v>81</v>
      </c>
      <c r="X56" s="64">
        <v>313</v>
      </c>
      <c r="Y56" s="6" t="s">
        <v>1059</v>
      </c>
      <c r="Z56" s="6" t="s">
        <v>109</v>
      </c>
      <c r="AA56" s="10" t="s">
        <v>77</v>
      </c>
      <c r="AB56" s="64">
        <v>319</v>
      </c>
      <c r="AC56" s="6" t="s">
        <v>1059</v>
      </c>
      <c r="AD56" s="6" t="s">
        <v>82</v>
      </c>
      <c r="AE56" s="6" t="s">
        <v>81</v>
      </c>
      <c r="AF56" s="6" t="s">
        <v>81</v>
      </c>
      <c r="AG56" s="8" t="s">
        <v>1005</v>
      </c>
      <c r="AH56" s="7"/>
      <c r="AI56" s="8" t="s">
        <v>1005</v>
      </c>
      <c r="AJ56" s="7"/>
      <c r="AK56" s="8" t="s">
        <v>1003</v>
      </c>
      <c r="AL56" s="6" t="s">
        <v>1008</v>
      </c>
      <c r="AM56" s="8" t="s">
        <v>1003</v>
      </c>
      <c r="AN56" s="6" t="s">
        <v>1006</v>
      </c>
      <c r="AO56" s="8" t="s">
        <v>1003</v>
      </c>
      <c r="AP56" s="6" t="s">
        <v>1006</v>
      </c>
    </row>
    <row r="57" spans="1:42">
      <c r="A57" s="6" t="s">
        <v>739</v>
      </c>
      <c r="B57" s="6">
        <v>1207</v>
      </c>
      <c r="C57" s="6" t="s">
        <v>741</v>
      </c>
      <c r="D57" s="6" t="s">
        <v>131</v>
      </c>
      <c r="E57" s="6" t="s">
        <v>742</v>
      </c>
      <c r="F57" s="6"/>
      <c r="G57" s="10">
        <v>0</v>
      </c>
      <c r="H57" s="7"/>
      <c r="I57" s="10" t="s">
        <v>79</v>
      </c>
      <c r="J57" s="6"/>
      <c r="K57" s="6" t="s">
        <v>82</v>
      </c>
      <c r="L57" s="6" t="s">
        <v>81</v>
      </c>
      <c r="M57" s="6" t="s">
        <v>82</v>
      </c>
      <c r="N57" s="13" t="s">
        <v>1056</v>
      </c>
      <c r="O57" s="6">
        <v>300000</v>
      </c>
      <c r="P57" s="6">
        <v>3000000</v>
      </c>
      <c r="Q57" s="10">
        <v>0</v>
      </c>
      <c r="R57" s="7"/>
      <c r="S57" s="10" t="s">
        <v>79</v>
      </c>
      <c r="T57" s="6"/>
      <c r="U57" s="6" t="s">
        <v>82</v>
      </c>
      <c r="V57" s="6" t="s">
        <v>82</v>
      </c>
      <c r="W57" s="6" t="s">
        <v>81</v>
      </c>
      <c r="X57" s="64">
        <v>1332</v>
      </c>
      <c r="Y57" s="6" t="s">
        <v>1059</v>
      </c>
      <c r="Z57" s="6" t="s">
        <v>109</v>
      </c>
      <c r="AA57" s="10">
        <v>0</v>
      </c>
      <c r="AB57" s="64">
        <v>1358</v>
      </c>
      <c r="AC57" s="6" t="s">
        <v>1059</v>
      </c>
      <c r="AD57" s="6" t="s">
        <v>82</v>
      </c>
      <c r="AE57" s="6" t="s">
        <v>81</v>
      </c>
      <c r="AF57" s="6" t="s">
        <v>82</v>
      </c>
      <c r="AG57" s="8" t="s">
        <v>1005</v>
      </c>
      <c r="AH57" s="7"/>
      <c r="AI57" s="8" t="s">
        <v>1005</v>
      </c>
      <c r="AJ57" s="7"/>
      <c r="AK57" s="8" t="s">
        <v>1003</v>
      </c>
      <c r="AL57" s="6" t="s">
        <v>1009</v>
      </c>
      <c r="AM57" s="8" t="s">
        <v>1003</v>
      </c>
      <c r="AN57" s="6" t="s">
        <v>1009</v>
      </c>
      <c r="AO57" s="8" t="s">
        <v>1003</v>
      </c>
      <c r="AP57" s="6" t="s">
        <v>1009</v>
      </c>
    </row>
    <row r="58" spans="1:42">
      <c r="A58" s="6" t="s">
        <v>750</v>
      </c>
      <c r="B58" s="6">
        <v>1378</v>
      </c>
      <c r="C58" s="6" t="s">
        <v>752</v>
      </c>
      <c r="D58" s="6" t="s">
        <v>359</v>
      </c>
      <c r="E58" s="6" t="s">
        <v>754</v>
      </c>
      <c r="F58" s="6"/>
      <c r="G58" s="11"/>
      <c r="H58" s="7"/>
      <c r="I58" s="11"/>
      <c r="J58" s="6" t="s">
        <v>90</v>
      </c>
      <c r="K58" s="7"/>
      <c r="L58" s="7"/>
      <c r="M58" s="7"/>
      <c r="N58" s="13" t="s">
        <v>1056</v>
      </c>
      <c r="O58" s="7"/>
      <c r="P58" s="7"/>
      <c r="Q58" s="11"/>
      <c r="R58" s="7"/>
      <c r="S58" s="11"/>
      <c r="T58" s="6" t="s">
        <v>90</v>
      </c>
      <c r="U58" s="7"/>
      <c r="V58" s="7"/>
      <c r="W58" s="7"/>
      <c r="X58" s="65"/>
      <c r="Y58" s="6"/>
      <c r="Z58" s="6" t="s">
        <v>88</v>
      </c>
      <c r="AA58" s="11"/>
      <c r="AB58" s="65"/>
      <c r="AC58" s="6"/>
      <c r="AD58" s="7"/>
      <c r="AE58" s="7"/>
      <c r="AF58" s="7"/>
      <c r="AG58" s="8" t="s">
        <v>1005</v>
      </c>
      <c r="AH58" s="7"/>
      <c r="AI58" s="9" t="s">
        <v>1010</v>
      </c>
      <c r="AJ58" s="7"/>
      <c r="AK58" s="8" t="s">
        <v>1005</v>
      </c>
      <c r="AL58" s="7"/>
      <c r="AM58" s="8" t="s">
        <v>1005</v>
      </c>
      <c r="AN58" s="7"/>
      <c r="AO58" s="8" t="s">
        <v>1005</v>
      </c>
      <c r="AP58" s="7"/>
    </row>
    <row r="59" spans="1:42" ht="15.75">
      <c r="A59" s="6" t="s">
        <v>758</v>
      </c>
      <c r="B59" s="6">
        <v>1163</v>
      </c>
      <c r="C59" s="6" t="s">
        <v>760</v>
      </c>
      <c r="D59" s="6" t="s">
        <v>143</v>
      </c>
      <c r="E59" s="6" t="s">
        <v>762</v>
      </c>
      <c r="F59" s="6"/>
      <c r="G59" s="10">
        <v>0</v>
      </c>
      <c r="H59" s="7"/>
      <c r="I59" s="10" t="s">
        <v>79</v>
      </c>
      <c r="J59" s="6"/>
      <c r="K59" s="6" t="s">
        <v>82</v>
      </c>
      <c r="L59" s="6" t="s">
        <v>81</v>
      </c>
      <c r="M59" s="6" t="s">
        <v>81</v>
      </c>
      <c r="O59" s="6">
        <v>5500</v>
      </c>
      <c r="P59" s="6">
        <v>55000</v>
      </c>
      <c r="Q59" s="10" t="s">
        <v>77</v>
      </c>
      <c r="R59" s="7"/>
      <c r="S59" s="10" t="s">
        <v>107</v>
      </c>
      <c r="T59" s="6"/>
      <c r="U59" s="6" t="s">
        <v>81</v>
      </c>
      <c r="V59" s="6" t="s">
        <v>82</v>
      </c>
      <c r="W59" s="6" t="s">
        <v>81</v>
      </c>
      <c r="X59" s="64">
        <v>838</v>
      </c>
      <c r="Y59" s="6" t="s">
        <v>1059</v>
      </c>
      <c r="Z59" s="6" t="s">
        <v>109</v>
      </c>
      <c r="AA59" s="10" t="s">
        <v>77</v>
      </c>
      <c r="AB59" s="64">
        <v>883</v>
      </c>
      <c r="AC59" s="6" t="s">
        <v>1059</v>
      </c>
      <c r="AD59" s="6" t="s">
        <v>81</v>
      </c>
      <c r="AE59" s="6" t="s">
        <v>81</v>
      </c>
      <c r="AF59" s="6" t="s">
        <v>82</v>
      </c>
      <c r="AG59" s="8" t="s">
        <v>1005</v>
      </c>
      <c r="AH59" s="7"/>
      <c r="AI59" s="8" t="s">
        <v>1004</v>
      </c>
      <c r="AJ59" s="6" t="s">
        <v>1008</v>
      </c>
      <c r="AK59" s="8" t="s">
        <v>1003</v>
      </c>
      <c r="AL59" s="6" t="s">
        <v>1008</v>
      </c>
      <c r="AM59" s="8" t="s">
        <v>1004</v>
      </c>
      <c r="AN59" s="6" t="s">
        <v>1008</v>
      </c>
      <c r="AO59" s="8" t="s">
        <v>1004</v>
      </c>
      <c r="AP59" s="6" t="s">
        <v>1008</v>
      </c>
    </row>
    <row r="60" spans="1:42">
      <c r="A60" s="6" t="s">
        <v>772</v>
      </c>
      <c r="B60" s="6">
        <v>1099</v>
      </c>
      <c r="C60" s="6" t="s">
        <v>774</v>
      </c>
      <c r="D60" s="6" t="s">
        <v>104</v>
      </c>
      <c r="E60" s="6" t="s">
        <v>775</v>
      </c>
      <c r="F60" s="6"/>
      <c r="G60" s="10">
        <v>0</v>
      </c>
      <c r="H60" s="7"/>
      <c r="I60" s="10" t="s">
        <v>79</v>
      </c>
      <c r="J60" s="6"/>
      <c r="K60" s="6" t="s">
        <v>82</v>
      </c>
      <c r="L60" s="6" t="s">
        <v>82</v>
      </c>
      <c r="M60" s="6" t="s">
        <v>81</v>
      </c>
      <c r="N60" s="13" t="s">
        <v>1056</v>
      </c>
      <c r="O60" s="6">
        <v>10000</v>
      </c>
      <c r="P60" s="6">
        <v>100000</v>
      </c>
      <c r="Q60" s="10" t="s">
        <v>90</v>
      </c>
      <c r="R60" s="7"/>
      <c r="S60" s="10" t="s">
        <v>79</v>
      </c>
      <c r="T60" s="6"/>
      <c r="U60" s="6" t="s">
        <v>82</v>
      </c>
      <c r="V60" s="6" t="s">
        <v>81</v>
      </c>
      <c r="W60" s="6" t="s">
        <v>82</v>
      </c>
      <c r="X60" s="64">
        <v>7950</v>
      </c>
      <c r="Y60" s="6" t="s">
        <v>1059</v>
      </c>
      <c r="Z60" s="6" t="s">
        <v>88</v>
      </c>
      <c r="AA60" s="10" t="s">
        <v>77</v>
      </c>
      <c r="AB60" s="64">
        <v>154</v>
      </c>
      <c r="AC60" s="6" t="s">
        <v>1059</v>
      </c>
      <c r="AD60" s="6" t="s">
        <v>81</v>
      </c>
      <c r="AE60" s="6" t="s">
        <v>81</v>
      </c>
      <c r="AF60" s="6" t="s">
        <v>81</v>
      </c>
      <c r="AG60" s="8" t="s">
        <v>1005</v>
      </c>
      <c r="AH60" s="7"/>
      <c r="AI60" s="8" t="s">
        <v>1005</v>
      </c>
      <c r="AJ60" s="7"/>
      <c r="AK60" s="8" t="s">
        <v>1003</v>
      </c>
      <c r="AL60" s="6" t="s">
        <v>1008</v>
      </c>
      <c r="AM60" s="8" t="s">
        <v>1005</v>
      </c>
      <c r="AN60" s="7"/>
      <c r="AO60" s="8" t="s">
        <v>1003</v>
      </c>
      <c r="AP60" s="6" t="s">
        <v>1006</v>
      </c>
    </row>
    <row r="61" spans="1:42" ht="15.75">
      <c r="A61" s="6" t="s">
        <v>783</v>
      </c>
      <c r="B61" s="6">
        <v>1040</v>
      </c>
      <c r="C61" s="6" t="s">
        <v>785</v>
      </c>
      <c r="D61" s="6" t="s">
        <v>346</v>
      </c>
      <c r="E61" s="6" t="s">
        <v>787</v>
      </c>
      <c r="F61" s="6"/>
      <c r="G61" s="10" t="s">
        <v>90</v>
      </c>
      <c r="H61" s="7"/>
      <c r="I61" s="10" t="s">
        <v>79</v>
      </c>
      <c r="J61" s="6"/>
      <c r="K61" s="6" t="s">
        <v>82</v>
      </c>
      <c r="L61" s="6" t="s">
        <v>81</v>
      </c>
      <c r="M61" s="6" t="s">
        <v>82</v>
      </c>
      <c r="O61" s="7"/>
      <c r="P61" s="7"/>
      <c r="Q61" s="10" t="s">
        <v>90</v>
      </c>
      <c r="R61" s="7"/>
      <c r="S61" s="10" t="s">
        <v>79</v>
      </c>
      <c r="T61" s="6"/>
      <c r="U61" s="6" t="s">
        <v>82</v>
      </c>
      <c r="V61" s="6" t="s">
        <v>81</v>
      </c>
      <c r="W61" s="6" t="s">
        <v>81</v>
      </c>
      <c r="X61" s="64">
        <v>98</v>
      </c>
      <c r="Y61" s="6" t="s">
        <v>1059</v>
      </c>
      <c r="Z61" s="6" t="s">
        <v>88</v>
      </c>
      <c r="AA61" s="10" t="s">
        <v>90</v>
      </c>
      <c r="AB61" s="64">
        <v>175</v>
      </c>
      <c r="AC61" s="6" t="s">
        <v>1059</v>
      </c>
      <c r="AD61" s="6" t="s">
        <v>82</v>
      </c>
      <c r="AE61" s="6" t="s">
        <v>81</v>
      </c>
      <c r="AF61" s="6" t="s">
        <v>82</v>
      </c>
      <c r="AG61" s="8" t="s">
        <v>1005</v>
      </c>
      <c r="AH61" s="7"/>
      <c r="AI61" s="9" t="s">
        <v>1010</v>
      </c>
      <c r="AJ61" s="7"/>
      <c r="AK61" s="9" t="s">
        <v>1010</v>
      </c>
      <c r="AL61" s="7"/>
      <c r="AM61" s="9" t="s">
        <v>1010</v>
      </c>
      <c r="AN61" s="7"/>
      <c r="AO61" s="9" t="s">
        <v>1010</v>
      </c>
      <c r="AP61" s="7"/>
    </row>
    <row r="62" spans="1:42">
      <c r="A62" s="6" t="s">
        <v>795</v>
      </c>
      <c r="B62" s="6">
        <v>1312</v>
      </c>
      <c r="C62" s="6" t="s">
        <v>797</v>
      </c>
      <c r="D62" s="6" t="s">
        <v>72</v>
      </c>
      <c r="E62" s="6" t="s">
        <v>798</v>
      </c>
      <c r="F62" s="6"/>
      <c r="G62" s="10" t="s">
        <v>85</v>
      </c>
      <c r="H62" s="7"/>
      <c r="I62" s="10" t="s">
        <v>79</v>
      </c>
      <c r="J62" s="6"/>
      <c r="K62" s="6" t="s">
        <v>81</v>
      </c>
      <c r="L62" s="6" t="s">
        <v>81</v>
      </c>
      <c r="M62" s="6" t="s">
        <v>82</v>
      </c>
      <c r="N62" s="13" t="s">
        <v>1056</v>
      </c>
      <c r="O62" s="6">
        <v>4000</v>
      </c>
      <c r="P62" s="6">
        <v>6000</v>
      </c>
      <c r="Q62" s="10" t="s">
        <v>77</v>
      </c>
      <c r="R62" s="7"/>
      <c r="S62" s="10" t="s">
        <v>107</v>
      </c>
      <c r="T62" s="6"/>
      <c r="U62" s="6" t="s">
        <v>82</v>
      </c>
      <c r="V62" s="6" t="s">
        <v>81</v>
      </c>
      <c r="W62" s="6" t="s">
        <v>82</v>
      </c>
      <c r="X62" s="64">
        <v>1369</v>
      </c>
      <c r="Y62" s="6" t="s">
        <v>1059</v>
      </c>
      <c r="Z62" s="6" t="s">
        <v>109</v>
      </c>
      <c r="AA62" s="10" t="s">
        <v>85</v>
      </c>
      <c r="AB62" s="64">
        <v>2032</v>
      </c>
      <c r="AC62" s="6" t="s">
        <v>1059</v>
      </c>
      <c r="AD62" s="6" t="s">
        <v>82</v>
      </c>
      <c r="AE62" s="6" t="s">
        <v>82</v>
      </c>
      <c r="AF62" s="6" t="s">
        <v>81</v>
      </c>
      <c r="AG62" s="8" t="s">
        <v>1005</v>
      </c>
      <c r="AH62" s="7"/>
      <c r="AI62" s="8" t="s">
        <v>1004</v>
      </c>
      <c r="AJ62" s="6" t="s">
        <v>1006</v>
      </c>
      <c r="AK62" s="8" t="s">
        <v>1003</v>
      </c>
      <c r="AL62" s="6" t="s">
        <v>1007</v>
      </c>
      <c r="AM62" s="8" t="s">
        <v>1004</v>
      </c>
      <c r="AN62" s="6" t="s">
        <v>1007</v>
      </c>
      <c r="AO62" s="8" t="s">
        <v>1004</v>
      </c>
      <c r="AP62" s="6" t="s">
        <v>1007</v>
      </c>
    </row>
    <row r="63" spans="1:42">
      <c r="A63" s="6" t="s">
        <v>806</v>
      </c>
      <c r="B63" s="6">
        <v>1202</v>
      </c>
      <c r="C63" s="6" t="s">
        <v>808</v>
      </c>
      <c r="D63" s="6" t="s">
        <v>131</v>
      </c>
      <c r="E63" s="6" t="s">
        <v>809</v>
      </c>
      <c r="F63" s="6"/>
      <c r="G63" s="10">
        <v>0</v>
      </c>
      <c r="H63" s="7"/>
      <c r="I63" s="10" t="s">
        <v>79</v>
      </c>
      <c r="J63" s="6"/>
      <c r="K63" s="6" t="s">
        <v>82</v>
      </c>
      <c r="L63" s="6" t="s">
        <v>81</v>
      </c>
      <c r="M63" s="6" t="s">
        <v>82</v>
      </c>
      <c r="N63" s="13" t="s">
        <v>1056</v>
      </c>
      <c r="O63" s="6">
        <v>139158</v>
      </c>
      <c r="P63" s="6">
        <v>1350000</v>
      </c>
      <c r="Q63" s="10" t="s">
        <v>77</v>
      </c>
      <c r="R63" s="7"/>
      <c r="S63" s="10" t="s">
        <v>107</v>
      </c>
      <c r="T63" s="6"/>
      <c r="U63" s="6" t="s">
        <v>81</v>
      </c>
      <c r="V63" s="6" t="s">
        <v>82</v>
      </c>
      <c r="W63" s="6" t="s">
        <v>81</v>
      </c>
      <c r="X63" s="64">
        <v>1892</v>
      </c>
      <c r="Y63" s="6" t="s">
        <v>1059</v>
      </c>
      <c r="Z63" s="6" t="s">
        <v>282</v>
      </c>
      <c r="AA63" s="10" t="s">
        <v>77</v>
      </c>
      <c r="AB63" s="64">
        <v>1997</v>
      </c>
      <c r="AC63" s="6" t="s">
        <v>1059</v>
      </c>
      <c r="AD63" s="6" t="s">
        <v>82</v>
      </c>
      <c r="AE63" s="6" t="s">
        <v>81</v>
      </c>
      <c r="AF63" s="6" t="s">
        <v>82</v>
      </c>
      <c r="AG63" s="8" t="s">
        <v>1005</v>
      </c>
      <c r="AH63" s="7"/>
      <c r="AI63" s="8" t="s">
        <v>1004</v>
      </c>
      <c r="AJ63" s="6" t="s">
        <v>1008</v>
      </c>
      <c r="AK63" s="8" t="s">
        <v>1004</v>
      </c>
      <c r="AL63" s="6" t="s">
        <v>1008</v>
      </c>
      <c r="AM63" s="8" t="s">
        <v>1004</v>
      </c>
      <c r="AN63" s="6" t="s">
        <v>1008</v>
      </c>
      <c r="AO63" s="8" t="s">
        <v>1004</v>
      </c>
      <c r="AP63" s="6" t="s">
        <v>1008</v>
      </c>
    </row>
    <row r="64" spans="1:42">
      <c r="A64" s="6" t="s">
        <v>817</v>
      </c>
      <c r="B64" s="6">
        <v>1317</v>
      </c>
      <c r="C64" s="6" t="s">
        <v>819</v>
      </c>
      <c r="D64" s="6" t="s">
        <v>72</v>
      </c>
      <c r="E64" s="6" t="s">
        <v>820</v>
      </c>
      <c r="F64" s="6"/>
      <c r="G64" s="10" t="s">
        <v>85</v>
      </c>
      <c r="H64" s="7"/>
      <c r="I64" s="10" t="s">
        <v>79</v>
      </c>
      <c r="J64" s="6"/>
      <c r="K64" s="6" t="s">
        <v>81</v>
      </c>
      <c r="L64" s="6" t="s">
        <v>81</v>
      </c>
      <c r="M64" s="6" t="s">
        <v>81</v>
      </c>
      <c r="N64" s="13" t="s">
        <v>1056</v>
      </c>
      <c r="O64" s="6">
        <v>50000</v>
      </c>
      <c r="P64" s="6">
        <v>100000</v>
      </c>
      <c r="Q64" s="10" t="s">
        <v>90</v>
      </c>
      <c r="R64" s="7"/>
      <c r="S64" s="10" t="s">
        <v>79</v>
      </c>
      <c r="T64" s="6"/>
      <c r="U64" s="6" t="s">
        <v>82</v>
      </c>
      <c r="V64" s="6" t="s">
        <v>82</v>
      </c>
      <c r="W64" s="6" t="s">
        <v>82</v>
      </c>
      <c r="X64" s="64">
        <v>2691</v>
      </c>
      <c r="Y64" s="6" t="s">
        <v>1059</v>
      </c>
      <c r="Z64" s="6" t="s">
        <v>135</v>
      </c>
      <c r="AA64" s="10" t="s">
        <v>85</v>
      </c>
      <c r="AB64" s="64">
        <v>3443</v>
      </c>
      <c r="AC64" s="6" t="s">
        <v>1059</v>
      </c>
      <c r="AD64" s="6" t="s">
        <v>82</v>
      </c>
      <c r="AE64" s="6" t="s">
        <v>82</v>
      </c>
      <c r="AF64" s="6" t="s">
        <v>81</v>
      </c>
      <c r="AG64" s="8" t="s">
        <v>1005</v>
      </c>
      <c r="AH64" s="7"/>
      <c r="AI64" s="8" t="s">
        <v>1005</v>
      </c>
      <c r="AJ64" s="7"/>
      <c r="AK64" s="8" t="s">
        <v>1005</v>
      </c>
      <c r="AL64" s="7"/>
      <c r="AM64" s="8" t="s">
        <v>1005</v>
      </c>
      <c r="AN64" s="7"/>
      <c r="AO64" s="8" t="s">
        <v>1005</v>
      </c>
      <c r="AP64" s="7"/>
    </row>
    <row r="65" spans="1:42">
      <c r="A65" s="6" t="s">
        <v>827</v>
      </c>
      <c r="B65" s="6">
        <v>1078</v>
      </c>
      <c r="C65" s="6" t="s">
        <v>830</v>
      </c>
      <c r="D65" s="6" t="s">
        <v>832</v>
      </c>
      <c r="E65" s="6" t="s">
        <v>833</v>
      </c>
      <c r="F65" s="6"/>
      <c r="G65" s="10" t="s">
        <v>85</v>
      </c>
      <c r="H65" s="7"/>
      <c r="I65" s="10" t="s">
        <v>79</v>
      </c>
      <c r="J65" s="6"/>
      <c r="K65" s="6" t="s">
        <v>81</v>
      </c>
      <c r="L65" s="6" t="s">
        <v>81</v>
      </c>
      <c r="M65" s="6" t="s">
        <v>82</v>
      </c>
      <c r="N65" s="13" t="s">
        <v>1056</v>
      </c>
      <c r="O65" s="6">
        <v>1500</v>
      </c>
      <c r="P65" s="6">
        <v>3000</v>
      </c>
      <c r="Q65" s="10" t="s">
        <v>85</v>
      </c>
      <c r="R65" s="7"/>
      <c r="S65" s="10" t="s">
        <v>79</v>
      </c>
      <c r="T65" s="6"/>
      <c r="U65" s="6" t="s">
        <v>81</v>
      </c>
      <c r="V65" s="6" t="s">
        <v>81</v>
      </c>
      <c r="W65" s="6" t="s">
        <v>82</v>
      </c>
      <c r="X65" s="64">
        <v>196</v>
      </c>
      <c r="Y65" s="6" t="s">
        <v>1059</v>
      </c>
      <c r="Z65" s="6" t="s">
        <v>135</v>
      </c>
      <c r="AA65" s="10" t="s">
        <v>85</v>
      </c>
      <c r="AB65" s="64">
        <v>202</v>
      </c>
      <c r="AC65" s="6" t="s">
        <v>1059</v>
      </c>
      <c r="AD65" s="6" t="s">
        <v>81</v>
      </c>
      <c r="AE65" s="6" t="s">
        <v>81</v>
      </c>
      <c r="AF65" s="6" t="s">
        <v>82</v>
      </c>
      <c r="AG65" s="8" t="s">
        <v>1005</v>
      </c>
      <c r="AH65" s="7"/>
      <c r="AI65" s="8" t="s">
        <v>1005</v>
      </c>
      <c r="AJ65" s="7"/>
      <c r="AK65" s="8" t="s">
        <v>1005</v>
      </c>
      <c r="AL65" s="7"/>
      <c r="AM65" s="8" t="s">
        <v>1005</v>
      </c>
      <c r="AN65" s="7"/>
      <c r="AO65" s="8" t="s">
        <v>1005</v>
      </c>
      <c r="AP65" s="7"/>
    </row>
    <row r="66" spans="1:42">
      <c r="A66" s="6" t="s">
        <v>841</v>
      </c>
      <c r="B66" s="6">
        <v>1076</v>
      </c>
      <c r="C66" s="6" t="s">
        <v>843</v>
      </c>
      <c r="D66" s="6" t="s">
        <v>832</v>
      </c>
      <c r="E66" s="6" t="s">
        <v>844</v>
      </c>
      <c r="F66" s="6"/>
      <c r="G66" s="10" t="s">
        <v>85</v>
      </c>
      <c r="H66" s="7"/>
      <c r="I66" s="10" t="s">
        <v>79</v>
      </c>
      <c r="J66" s="6"/>
      <c r="K66" s="6" t="s">
        <v>81</v>
      </c>
      <c r="L66" s="6" t="s">
        <v>82</v>
      </c>
      <c r="M66" s="6" t="s">
        <v>82</v>
      </c>
      <c r="N66" s="13" t="s">
        <v>1056</v>
      </c>
      <c r="O66" s="6">
        <v>100</v>
      </c>
      <c r="P66" s="6">
        <v>600</v>
      </c>
      <c r="Q66" s="10" t="s">
        <v>85</v>
      </c>
      <c r="R66" s="7"/>
      <c r="S66" s="10" t="s">
        <v>79</v>
      </c>
      <c r="T66" s="6"/>
      <c r="U66" s="6" t="s">
        <v>81</v>
      </c>
      <c r="V66" s="6" t="s">
        <v>82</v>
      </c>
      <c r="W66" s="6" t="s">
        <v>82</v>
      </c>
      <c r="X66" s="64">
        <v>19</v>
      </c>
      <c r="Y66" s="6" t="s">
        <v>1059</v>
      </c>
      <c r="Z66" s="6" t="s">
        <v>135</v>
      </c>
      <c r="AA66" s="10" t="s">
        <v>85</v>
      </c>
      <c r="AB66" s="64">
        <v>32</v>
      </c>
      <c r="AC66" s="6" t="s">
        <v>1059</v>
      </c>
      <c r="AD66" s="6" t="s">
        <v>81</v>
      </c>
      <c r="AE66" s="6" t="s">
        <v>82</v>
      </c>
      <c r="AF66" s="6" t="s">
        <v>82</v>
      </c>
      <c r="AG66" s="8" t="s">
        <v>1005</v>
      </c>
      <c r="AH66" s="7"/>
      <c r="AI66" s="8" t="s">
        <v>1005</v>
      </c>
      <c r="AJ66" s="7"/>
      <c r="AK66" s="8" t="s">
        <v>1005</v>
      </c>
      <c r="AL66" s="7"/>
      <c r="AM66" s="8" t="s">
        <v>1005</v>
      </c>
      <c r="AN66" s="7"/>
      <c r="AO66" s="8" t="s">
        <v>1005</v>
      </c>
      <c r="AP66" s="7"/>
    </row>
    <row r="67" spans="1:42">
      <c r="A67" s="6" t="s">
        <v>850</v>
      </c>
      <c r="B67" s="6">
        <v>1387</v>
      </c>
      <c r="C67" s="6" t="s">
        <v>852</v>
      </c>
      <c r="D67" s="6" t="s">
        <v>359</v>
      </c>
      <c r="E67" s="6" t="s">
        <v>216</v>
      </c>
      <c r="F67" s="6"/>
      <c r="G67" s="10" t="s">
        <v>85</v>
      </c>
      <c r="H67" s="7"/>
      <c r="I67" s="10" t="s">
        <v>107</v>
      </c>
      <c r="J67" s="6"/>
      <c r="K67" s="6" t="s">
        <v>81</v>
      </c>
      <c r="L67" s="6" t="s">
        <v>82</v>
      </c>
      <c r="M67" s="6" t="s">
        <v>82</v>
      </c>
      <c r="N67" s="13" t="s">
        <v>1054</v>
      </c>
      <c r="O67" s="6">
        <v>50</v>
      </c>
      <c r="P67" s="6">
        <v>150</v>
      </c>
      <c r="Q67" s="10" t="s">
        <v>85</v>
      </c>
      <c r="R67" s="7"/>
      <c r="S67" s="10" t="s">
        <v>79</v>
      </c>
      <c r="T67" s="6"/>
      <c r="U67" s="6" t="s">
        <v>82</v>
      </c>
      <c r="V67" s="6" t="s">
        <v>82</v>
      </c>
      <c r="W67" s="6" t="s">
        <v>81</v>
      </c>
      <c r="X67" s="64">
        <v>8</v>
      </c>
      <c r="Y67" s="6" t="s">
        <v>1059</v>
      </c>
      <c r="Z67" s="6" t="s">
        <v>135</v>
      </c>
      <c r="AA67" s="10" t="s">
        <v>85</v>
      </c>
      <c r="AB67" s="64">
        <v>16</v>
      </c>
      <c r="AC67" s="6" t="s">
        <v>1059</v>
      </c>
      <c r="AD67" s="6" t="s">
        <v>82</v>
      </c>
      <c r="AE67" s="6" t="s">
        <v>81</v>
      </c>
      <c r="AF67" s="6" t="s">
        <v>81</v>
      </c>
      <c r="AG67" s="8" t="s">
        <v>1004</v>
      </c>
      <c r="AH67" s="6" t="s">
        <v>1007</v>
      </c>
      <c r="AI67" s="8" t="s">
        <v>1005</v>
      </c>
      <c r="AJ67" s="7"/>
      <c r="AK67" s="8" t="s">
        <v>1005</v>
      </c>
      <c r="AL67" s="7"/>
      <c r="AM67" s="8" t="s">
        <v>1005</v>
      </c>
      <c r="AN67" s="7"/>
      <c r="AO67" s="8" t="s">
        <v>1004</v>
      </c>
      <c r="AP67" s="6" t="s">
        <v>1007</v>
      </c>
    </row>
    <row r="68" spans="1:42">
      <c r="A68" s="6" t="s">
        <v>859</v>
      </c>
      <c r="B68" s="6">
        <v>1332</v>
      </c>
      <c r="C68" s="6" t="s">
        <v>861</v>
      </c>
      <c r="D68" s="6" t="s">
        <v>72</v>
      </c>
      <c r="E68" s="6" t="s">
        <v>862</v>
      </c>
      <c r="F68" s="6"/>
      <c r="G68" s="10">
        <v>0</v>
      </c>
      <c r="H68" s="7"/>
      <c r="I68" s="10" t="s">
        <v>79</v>
      </c>
      <c r="J68" s="6"/>
      <c r="K68" s="6" t="s">
        <v>82</v>
      </c>
      <c r="L68" s="6" t="s">
        <v>81</v>
      </c>
      <c r="M68" s="6" t="s">
        <v>82</v>
      </c>
      <c r="N68" s="13" t="s">
        <v>1056</v>
      </c>
      <c r="O68" s="6">
        <v>100</v>
      </c>
      <c r="P68" s="6">
        <v>250</v>
      </c>
      <c r="Q68" s="10" t="s">
        <v>90</v>
      </c>
      <c r="R68" s="7"/>
      <c r="S68" s="10" t="s">
        <v>107</v>
      </c>
      <c r="T68" s="6"/>
      <c r="U68" s="6" t="s">
        <v>82</v>
      </c>
      <c r="V68" s="6" t="s">
        <v>82</v>
      </c>
      <c r="W68" s="6" t="s">
        <v>82</v>
      </c>
      <c r="X68" s="64">
        <v>40</v>
      </c>
      <c r="Y68" s="6" t="s">
        <v>1059</v>
      </c>
      <c r="Z68" s="6" t="s">
        <v>109</v>
      </c>
      <c r="AA68" s="10" t="s">
        <v>90</v>
      </c>
      <c r="AB68" s="64">
        <v>104</v>
      </c>
      <c r="AC68" s="6" t="s">
        <v>1059</v>
      </c>
      <c r="AD68" s="6" t="s">
        <v>82</v>
      </c>
      <c r="AE68" s="6" t="s">
        <v>82</v>
      </c>
      <c r="AF68" s="6" t="s">
        <v>81</v>
      </c>
      <c r="AG68" s="8" t="s">
        <v>1005</v>
      </c>
      <c r="AH68" s="7"/>
      <c r="AI68" s="8" t="s">
        <v>1004</v>
      </c>
      <c r="AJ68" s="6" t="s">
        <v>1006</v>
      </c>
      <c r="AK68" s="8" t="s">
        <v>1004</v>
      </c>
      <c r="AL68" s="6" t="s">
        <v>1006</v>
      </c>
      <c r="AM68" s="9" t="s">
        <v>1010</v>
      </c>
      <c r="AN68" s="7"/>
      <c r="AO68" s="8" t="s">
        <v>1004</v>
      </c>
      <c r="AP68" s="6" t="s">
        <v>1009</v>
      </c>
    </row>
    <row r="69" spans="1:42">
      <c r="A69" s="6" t="s">
        <v>871</v>
      </c>
      <c r="B69" s="6">
        <v>1324</v>
      </c>
      <c r="C69" s="6" t="s">
        <v>873</v>
      </c>
      <c r="D69" s="6" t="s">
        <v>72</v>
      </c>
      <c r="E69" s="6" t="s">
        <v>874</v>
      </c>
      <c r="F69" s="6"/>
      <c r="G69" s="10">
        <v>0</v>
      </c>
      <c r="H69" s="7"/>
      <c r="I69" s="11"/>
      <c r="J69" s="6" t="s">
        <v>90</v>
      </c>
      <c r="K69" s="6" t="s">
        <v>82</v>
      </c>
      <c r="L69" s="6" t="s">
        <v>81</v>
      </c>
      <c r="M69" s="6" t="s">
        <v>82</v>
      </c>
      <c r="N69" s="13" t="s">
        <v>1056</v>
      </c>
      <c r="O69" s="6">
        <v>25</v>
      </c>
      <c r="P69" s="6">
        <v>50</v>
      </c>
      <c r="Q69" s="10" t="s">
        <v>85</v>
      </c>
      <c r="R69" s="7"/>
      <c r="S69" s="11"/>
      <c r="T69" s="6" t="s">
        <v>90</v>
      </c>
      <c r="U69" s="6" t="s">
        <v>81</v>
      </c>
      <c r="V69" s="6" t="s">
        <v>81</v>
      </c>
      <c r="W69" s="6" t="s">
        <v>81</v>
      </c>
      <c r="X69" s="64">
        <v>50</v>
      </c>
      <c r="Y69" s="6" t="s">
        <v>1059</v>
      </c>
      <c r="Z69" s="6" t="s">
        <v>109</v>
      </c>
      <c r="AA69" s="10">
        <v>0</v>
      </c>
      <c r="AB69" s="64">
        <v>57</v>
      </c>
      <c r="AC69" s="6" t="s">
        <v>1059</v>
      </c>
      <c r="AD69" s="6" t="s">
        <v>82</v>
      </c>
      <c r="AE69" s="6" t="s">
        <v>82</v>
      </c>
      <c r="AF69" s="6" t="s">
        <v>81</v>
      </c>
      <c r="AG69" s="9" t="s">
        <v>1010</v>
      </c>
      <c r="AH69" s="7"/>
      <c r="AI69" s="9" t="s">
        <v>1010</v>
      </c>
      <c r="AJ69" s="7"/>
      <c r="AK69" s="8" t="s">
        <v>1003</v>
      </c>
      <c r="AL69" s="6" t="s">
        <v>1009</v>
      </c>
      <c r="AM69" s="8" t="s">
        <v>1003</v>
      </c>
      <c r="AN69" s="6" t="s">
        <v>1009</v>
      </c>
      <c r="AO69" s="8" t="s">
        <v>1003</v>
      </c>
      <c r="AP69" s="6" t="s">
        <v>1007</v>
      </c>
    </row>
    <row r="70" spans="1:42">
      <c r="A70" s="6" t="s">
        <v>881</v>
      </c>
      <c r="B70" s="6">
        <v>1762</v>
      </c>
      <c r="C70" s="6" t="s">
        <v>883</v>
      </c>
      <c r="D70" s="6" t="s">
        <v>307</v>
      </c>
      <c r="E70" s="6" t="s">
        <v>884</v>
      </c>
      <c r="F70" s="6"/>
      <c r="G70" s="10" t="s">
        <v>77</v>
      </c>
      <c r="H70" s="7"/>
      <c r="I70" s="10" t="s">
        <v>107</v>
      </c>
      <c r="J70" s="6"/>
      <c r="K70" s="6" t="s">
        <v>81</v>
      </c>
      <c r="L70" s="6" t="s">
        <v>81</v>
      </c>
      <c r="M70" s="6" t="s">
        <v>82</v>
      </c>
      <c r="N70" s="13" t="s">
        <v>1056</v>
      </c>
      <c r="O70" s="6">
        <v>12000</v>
      </c>
      <c r="P70" s="6">
        <v>15000</v>
      </c>
      <c r="Q70" s="10" t="s">
        <v>77</v>
      </c>
      <c r="R70" s="7"/>
      <c r="S70" s="10" t="s">
        <v>107</v>
      </c>
      <c r="T70" s="6"/>
      <c r="U70" s="6" t="s">
        <v>82</v>
      </c>
      <c r="V70" s="6" t="s">
        <v>81</v>
      </c>
      <c r="W70" s="6" t="s">
        <v>81</v>
      </c>
      <c r="X70" s="64">
        <v>44</v>
      </c>
      <c r="Y70" s="6" t="s">
        <v>1059</v>
      </c>
      <c r="Z70" s="6" t="s">
        <v>282</v>
      </c>
      <c r="AA70" s="10" t="s">
        <v>77</v>
      </c>
      <c r="AB70" s="64">
        <v>44</v>
      </c>
      <c r="AC70" s="6" t="s">
        <v>1059</v>
      </c>
      <c r="AD70" s="6" t="s">
        <v>82</v>
      </c>
      <c r="AE70" s="6" t="s">
        <v>81</v>
      </c>
      <c r="AF70" s="6" t="s">
        <v>81</v>
      </c>
      <c r="AG70" s="8" t="s">
        <v>1004</v>
      </c>
      <c r="AH70" s="6" t="s">
        <v>1008</v>
      </c>
      <c r="AI70" s="8" t="s">
        <v>1004</v>
      </c>
      <c r="AJ70" s="6" t="s">
        <v>1008</v>
      </c>
      <c r="AK70" s="8" t="s">
        <v>1004</v>
      </c>
      <c r="AL70" s="6" t="s">
        <v>1008</v>
      </c>
      <c r="AM70" s="8" t="s">
        <v>1004</v>
      </c>
      <c r="AN70" s="6" t="s">
        <v>1008</v>
      </c>
      <c r="AO70" s="8" t="s">
        <v>1004</v>
      </c>
      <c r="AP70" s="6" t="s">
        <v>1008</v>
      </c>
    </row>
    <row r="71" spans="1:42" ht="15.75">
      <c r="A71" s="6" t="s">
        <v>890</v>
      </c>
      <c r="B71" s="6">
        <v>1409</v>
      </c>
      <c r="C71" s="6" t="s">
        <v>892</v>
      </c>
      <c r="D71" s="6" t="s">
        <v>359</v>
      </c>
      <c r="E71" s="6" t="s">
        <v>894</v>
      </c>
      <c r="F71" s="6"/>
      <c r="G71" s="10" t="s">
        <v>90</v>
      </c>
      <c r="H71" s="7"/>
      <c r="I71" s="11"/>
      <c r="J71" s="6" t="s">
        <v>90</v>
      </c>
      <c r="K71" s="60"/>
      <c r="L71" s="60"/>
      <c r="M71" s="60"/>
      <c r="O71" s="7"/>
      <c r="P71" s="7"/>
      <c r="Q71" s="10" t="s">
        <v>90</v>
      </c>
      <c r="R71" s="7"/>
      <c r="S71" s="11"/>
      <c r="T71" s="6" t="s">
        <v>90</v>
      </c>
      <c r="U71" s="60"/>
      <c r="V71" s="60"/>
      <c r="W71" s="60"/>
      <c r="X71" s="65"/>
      <c r="Y71" s="6"/>
      <c r="Z71" s="6" t="s">
        <v>88</v>
      </c>
      <c r="AA71" s="11"/>
      <c r="AB71" s="65"/>
      <c r="AC71" s="6"/>
      <c r="AD71" s="7"/>
      <c r="AE71" s="7"/>
      <c r="AF71" s="7"/>
      <c r="AG71" s="8" t="s">
        <v>1005</v>
      </c>
      <c r="AH71" s="7"/>
      <c r="AI71" s="8" t="s">
        <v>1005</v>
      </c>
      <c r="AJ71" s="7"/>
      <c r="AK71" s="8" t="s">
        <v>1005</v>
      </c>
      <c r="AL71" s="7"/>
      <c r="AM71" s="8" t="s">
        <v>1005</v>
      </c>
      <c r="AN71" s="7"/>
      <c r="AO71" s="8" t="s">
        <v>1005</v>
      </c>
      <c r="AP71" s="7"/>
    </row>
    <row r="72" spans="1:42">
      <c r="A72" s="6" t="s">
        <v>895</v>
      </c>
      <c r="B72" s="6">
        <v>1083</v>
      </c>
      <c r="C72" s="6" t="s">
        <v>897</v>
      </c>
      <c r="D72" s="6" t="s">
        <v>898</v>
      </c>
      <c r="E72" s="6" t="s">
        <v>833</v>
      </c>
      <c r="F72" s="6"/>
      <c r="G72" s="10">
        <v>0</v>
      </c>
      <c r="H72" s="7"/>
      <c r="I72" s="10" t="s">
        <v>107</v>
      </c>
      <c r="J72" s="6"/>
      <c r="K72" s="6" t="s">
        <v>82</v>
      </c>
      <c r="L72" s="6" t="s">
        <v>81</v>
      </c>
      <c r="M72" s="6" t="s">
        <v>82</v>
      </c>
      <c r="N72" s="13" t="s">
        <v>1054</v>
      </c>
      <c r="O72" s="6">
        <v>1067</v>
      </c>
      <c r="P72" s="6">
        <v>3540</v>
      </c>
      <c r="Q72" s="10" t="s">
        <v>85</v>
      </c>
      <c r="R72" s="7"/>
      <c r="S72" s="10" t="s">
        <v>79</v>
      </c>
      <c r="T72" s="6"/>
      <c r="U72" s="6" t="s">
        <v>81</v>
      </c>
      <c r="V72" s="6" t="s">
        <v>81</v>
      </c>
      <c r="W72" s="6" t="s">
        <v>81</v>
      </c>
      <c r="X72" s="64">
        <v>247</v>
      </c>
      <c r="Y72" s="6" t="s">
        <v>1059</v>
      </c>
      <c r="Z72" s="6" t="s">
        <v>109</v>
      </c>
      <c r="AA72" s="10">
        <v>0</v>
      </c>
      <c r="AB72" s="64">
        <v>372</v>
      </c>
      <c r="AC72" s="6" t="s">
        <v>1059</v>
      </c>
      <c r="AD72" s="6" t="s">
        <v>82</v>
      </c>
      <c r="AE72" s="6" t="s">
        <v>81</v>
      </c>
      <c r="AF72" s="6" t="s">
        <v>81</v>
      </c>
      <c r="AG72" s="8" t="s">
        <v>1004</v>
      </c>
      <c r="AH72" s="6" t="s">
        <v>1009</v>
      </c>
      <c r="AI72" s="8" t="s">
        <v>1005</v>
      </c>
      <c r="AJ72" s="7"/>
      <c r="AK72" s="8" t="s">
        <v>1003</v>
      </c>
      <c r="AL72" s="6" t="s">
        <v>1007</v>
      </c>
      <c r="AM72" s="8" t="s">
        <v>1004</v>
      </c>
      <c r="AN72" s="6" t="s">
        <v>1009</v>
      </c>
      <c r="AO72" s="8" t="s">
        <v>1004</v>
      </c>
      <c r="AP72" s="6" t="s">
        <v>1009</v>
      </c>
    </row>
    <row r="73" spans="1:42">
      <c r="A73" s="6" t="s">
        <v>906</v>
      </c>
      <c r="B73" s="6">
        <v>1191</v>
      </c>
      <c r="C73" s="6" t="s">
        <v>908</v>
      </c>
      <c r="D73" s="6" t="s">
        <v>131</v>
      </c>
      <c r="E73" s="6" t="s">
        <v>347</v>
      </c>
      <c r="F73" s="6"/>
      <c r="G73" s="10">
        <v>0</v>
      </c>
      <c r="H73" s="7"/>
      <c r="I73" s="10" t="s">
        <v>107</v>
      </c>
      <c r="J73" s="6"/>
      <c r="K73" s="6" t="s">
        <v>82</v>
      </c>
      <c r="L73" s="6" t="s">
        <v>82</v>
      </c>
      <c r="M73" s="6" t="s">
        <v>82</v>
      </c>
      <c r="N73" s="13" t="s">
        <v>1056</v>
      </c>
      <c r="O73" s="6">
        <v>414</v>
      </c>
      <c r="P73" s="6">
        <v>1000</v>
      </c>
      <c r="Q73" s="10">
        <v>0</v>
      </c>
      <c r="R73" s="7"/>
      <c r="S73" s="10" t="s">
        <v>107</v>
      </c>
      <c r="T73" s="6"/>
      <c r="U73" s="6" t="s">
        <v>82</v>
      </c>
      <c r="V73" s="6" t="s">
        <v>82</v>
      </c>
      <c r="W73" s="6" t="s">
        <v>81</v>
      </c>
      <c r="X73" s="64">
        <v>50</v>
      </c>
      <c r="Y73" s="6" t="s">
        <v>1059</v>
      </c>
      <c r="Z73" s="6" t="s">
        <v>109</v>
      </c>
      <c r="AA73" s="10" t="s">
        <v>90</v>
      </c>
      <c r="AB73" s="64">
        <v>92</v>
      </c>
      <c r="AC73" s="6" t="s">
        <v>1059</v>
      </c>
      <c r="AD73" s="6" t="s">
        <v>82</v>
      </c>
      <c r="AE73" s="6" t="s">
        <v>82</v>
      </c>
      <c r="AF73" s="6" t="s">
        <v>81</v>
      </c>
      <c r="AG73" s="8" t="s">
        <v>1004</v>
      </c>
      <c r="AH73" s="6" t="s">
        <v>1009</v>
      </c>
      <c r="AI73" s="8" t="s">
        <v>1004</v>
      </c>
      <c r="AJ73" s="6" t="s">
        <v>1009</v>
      </c>
      <c r="AK73" s="8" t="s">
        <v>1004</v>
      </c>
      <c r="AL73" s="6" t="s">
        <v>1006</v>
      </c>
      <c r="AM73" s="8" t="s">
        <v>1004</v>
      </c>
      <c r="AN73" s="6" t="s">
        <v>1009</v>
      </c>
      <c r="AO73" s="8" t="s">
        <v>1004</v>
      </c>
      <c r="AP73" s="6" t="s">
        <v>1009</v>
      </c>
    </row>
    <row r="74" spans="1:42">
      <c r="A74" s="6" t="s">
        <v>914</v>
      </c>
      <c r="B74" s="6">
        <v>1314</v>
      </c>
      <c r="C74" s="6" t="s">
        <v>916</v>
      </c>
      <c r="D74" s="6" t="s">
        <v>72</v>
      </c>
      <c r="E74" s="6" t="s">
        <v>917</v>
      </c>
      <c r="F74" s="6"/>
      <c r="G74" s="10" t="s">
        <v>85</v>
      </c>
      <c r="H74" s="7"/>
      <c r="I74" s="10" t="s">
        <v>79</v>
      </c>
      <c r="J74" s="6"/>
      <c r="K74" s="6" t="s">
        <v>81</v>
      </c>
      <c r="L74" s="6" t="s">
        <v>81</v>
      </c>
      <c r="M74" s="6" t="s">
        <v>82</v>
      </c>
      <c r="N74" s="13" t="s">
        <v>1056</v>
      </c>
      <c r="O74" s="6">
        <v>18700</v>
      </c>
      <c r="P74" s="6">
        <v>41700</v>
      </c>
      <c r="Q74" s="10" t="s">
        <v>85</v>
      </c>
      <c r="R74" s="7"/>
      <c r="S74" s="10" t="s">
        <v>79</v>
      </c>
      <c r="T74" s="6"/>
      <c r="U74" s="6" t="s">
        <v>81</v>
      </c>
      <c r="V74" s="6" t="s">
        <v>82</v>
      </c>
      <c r="W74" s="6" t="s">
        <v>82</v>
      </c>
      <c r="X74" s="64">
        <v>1319</v>
      </c>
      <c r="Y74" s="6" t="s">
        <v>1059</v>
      </c>
      <c r="Z74" s="6" t="s">
        <v>135</v>
      </c>
      <c r="AA74" s="10" t="s">
        <v>85</v>
      </c>
      <c r="AB74" s="64">
        <v>2046</v>
      </c>
      <c r="AC74" s="6" t="s">
        <v>1059</v>
      </c>
      <c r="AD74" s="6" t="s">
        <v>82</v>
      </c>
      <c r="AE74" s="6" t="s">
        <v>82</v>
      </c>
      <c r="AF74" s="6" t="s">
        <v>81</v>
      </c>
      <c r="AG74" s="8" t="s">
        <v>1005</v>
      </c>
      <c r="AH74" s="7"/>
      <c r="AI74" s="8" t="s">
        <v>1005</v>
      </c>
      <c r="AJ74" s="7"/>
      <c r="AK74" s="8" t="s">
        <v>1005</v>
      </c>
      <c r="AL74" s="7"/>
      <c r="AM74" s="8" t="s">
        <v>1005</v>
      </c>
      <c r="AN74" s="7"/>
      <c r="AO74" s="8" t="s">
        <v>1005</v>
      </c>
      <c r="AP74" s="7"/>
    </row>
    <row r="75" spans="1:42">
      <c r="A75" s="6" t="s">
        <v>925</v>
      </c>
      <c r="B75" s="6">
        <v>1026</v>
      </c>
      <c r="C75" s="6" t="s">
        <v>927</v>
      </c>
      <c r="D75" s="7"/>
      <c r="E75" s="6" t="s">
        <v>629</v>
      </c>
      <c r="F75" s="6"/>
      <c r="G75" s="10">
        <v>0</v>
      </c>
      <c r="H75" s="7"/>
      <c r="I75" s="10" t="s">
        <v>79</v>
      </c>
      <c r="J75" s="6"/>
      <c r="K75" s="6" t="s">
        <v>82</v>
      </c>
      <c r="L75" s="6" t="s">
        <v>81</v>
      </c>
      <c r="M75" s="6" t="s">
        <v>82</v>
      </c>
      <c r="N75" s="13" t="s">
        <v>1056</v>
      </c>
      <c r="O75" s="6">
        <v>10000000</v>
      </c>
      <c r="P75" s="6">
        <v>50000000</v>
      </c>
      <c r="Q75" s="10">
        <v>0</v>
      </c>
      <c r="R75" s="7"/>
      <c r="S75" s="10" t="s">
        <v>79</v>
      </c>
      <c r="T75" s="6"/>
      <c r="U75" s="6" t="s">
        <v>82</v>
      </c>
      <c r="V75" s="6" t="s">
        <v>82</v>
      </c>
      <c r="W75" s="6" t="s">
        <v>81</v>
      </c>
      <c r="X75" s="64">
        <v>129</v>
      </c>
      <c r="Y75" s="6" t="s">
        <v>1059</v>
      </c>
      <c r="Z75" s="6" t="s">
        <v>135</v>
      </c>
      <c r="AA75" s="10" t="s">
        <v>85</v>
      </c>
      <c r="AB75" s="64">
        <v>149</v>
      </c>
      <c r="AC75" s="6" t="s">
        <v>1059</v>
      </c>
      <c r="AD75" s="6" t="s">
        <v>81</v>
      </c>
      <c r="AE75" s="6" t="s">
        <v>81</v>
      </c>
      <c r="AF75" s="6" t="s">
        <v>82</v>
      </c>
      <c r="AG75" s="8" t="s">
        <v>1005</v>
      </c>
      <c r="AH75" s="7"/>
      <c r="AI75" s="9" t="s">
        <v>1010</v>
      </c>
      <c r="AJ75" s="7"/>
      <c r="AK75" s="8" t="s">
        <v>1005</v>
      </c>
      <c r="AL75" s="7"/>
      <c r="AM75" s="9" t="s">
        <v>1010</v>
      </c>
      <c r="AN75" s="7"/>
      <c r="AO75" s="9" t="s">
        <v>1010</v>
      </c>
      <c r="AP75" s="7"/>
    </row>
    <row r="76" spans="1:42" ht="15.75">
      <c r="A76" s="6" t="s">
        <v>935</v>
      </c>
      <c r="B76" s="6">
        <v>1413</v>
      </c>
      <c r="C76" s="6" t="s">
        <v>937</v>
      </c>
      <c r="D76" s="6" t="s">
        <v>307</v>
      </c>
      <c r="E76" s="6" t="s">
        <v>939</v>
      </c>
      <c r="F76" s="6"/>
      <c r="G76" s="11"/>
      <c r="H76" s="7"/>
      <c r="I76" s="11"/>
      <c r="J76" s="6" t="s">
        <v>90</v>
      </c>
      <c r="K76" s="7"/>
      <c r="L76" s="7"/>
      <c r="M76" s="7"/>
      <c r="O76" s="7"/>
      <c r="P76" s="7"/>
      <c r="Q76" s="11"/>
      <c r="R76" s="7"/>
      <c r="S76" s="11"/>
      <c r="T76" s="6" t="s">
        <v>90</v>
      </c>
      <c r="U76" s="7"/>
      <c r="V76" s="7"/>
      <c r="W76" s="7"/>
      <c r="X76" s="65"/>
      <c r="Y76" s="6"/>
      <c r="Z76" s="6" t="s">
        <v>88</v>
      </c>
      <c r="AA76" s="11"/>
      <c r="AB76" s="65"/>
      <c r="AC76" s="6"/>
      <c r="AD76" s="7"/>
      <c r="AE76" s="7"/>
      <c r="AF76" s="7"/>
      <c r="AG76" s="8" t="s">
        <v>1005</v>
      </c>
      <c r="AH76" s="7"/>
      <c r="AI76" s="8" t="s">
        <v>1005</v>
      </c>
      <c r="AJ76" s="7"/>
      <c r="AK76" s="8" t="s">
        <v>1005</v>
      </c>
      <c r="AL76" s="7"/>
      <c r="AM76" s="8" t="s">
        <v>1005</v>
      </c>
      <c r="AN76" s="7"/>
      <c r="AO76" s="8" t="s">
        <v>1005</v>
      </c>
      <c r="AP76" s="7"/>
    </row>
    <row r="77" spans="1:42">
      <c r="A77" s="6" t="s">
        <v>940</v>
      </c>
      <c r="B77" s="6">
        <v>1106</v>
      </c>
      <c r="C77" s="6" t="s">
        <v>942</v>
      </c>
      <c r="D77" s="6" t="s">
        <v>104</v>
      </c>
      <c r="E77" s="6" t="s">
        <v>943</v>
      </c>
      <c r="F77" s="6"/>
      <c r="G77" s="10">
        <v>0</v>
      </c>
      <c r="H77" s="7"/>
      <c r="I77" s="10" t="s">
        <v>79</v>
      </c>
      <c r="J77" s="6"/>
      <c r="K77" s="6" t="s">
        <v>82</v>
      </c>
      <c r="L77" s="6" t="s">
        <v>82</v>
      </c>
      <c r="M77" s="6" t="s">
        <v>81</v>
      </c>
      <c r="N77" s="13" t="s">
        <v>1056</v>
      </c>
      <c r="O77" s="6">
        <v>500</v>
      </c>
      <c r="P77" s="6">
        <v>1500</v>
      </c>
      <c r="Q77" s="10">
        <v>0</v>
      </c>
      <c r="R77" s="7"/>
      <c r="S77" s="10" t="s">
        <v>107</v>
      </c>
      <c r="T77" s="6"/>
      <c r="U77" s="6" t="s">
        <v>82</v>
      </c>
      <c r="V77" s="6" t="s">
        <v>81</v>
      </c>
      <c r="W77" s="6" t="s">
        <v>81</v>
      </c>
      <c r="X77" s="64">
        <v>6150</v>
      </c>
      <c r="Y77" s="6" t="s">
        <v>1059</v>
      </c>
      <c r="Z77" s="6" t="s">
        <v>135</v>
      </c>
      <c r="AA77" s="10">
        <v>0</v>
      </c>
      <c r="AB77" s="64">
        <v>12900</v>
      </c>
      <c r="AC77" s="6" t="s">
        <v>1059</v>
      </c>
      <c r="AD77" s="6" t="s">
        <v>82</v>
      </c>
      <c r="AE77" s="6" t="s">
        <v>82</v>
      </c>
      <c r="AF77" s="6" t="s">
        <v>82</v>
      </c>
      <c r="AG77" s="8" t="s">
        <v>1005</v>
      </c>
      <c r="AH77" s="7"/>
      <c r="AI77" s="8" t="s">
        <v>1004</v>
      </c>
      <c r="AJ77" s="6" t="s">
        <v>1009</v>
      </c>
      <c r="AK77" s="8" t="s">
        <v>1005</v>
      </c>
      <c r="AL77" s="7"/>
      <c r="AM77" s="8" t="s">
        <v>1004</v>
      </c>
      <c r="AN77" s="6" t="s">
        <v>1009</v>
      </c>
      <c r="AO77" s="8" t="s">
        <v>1004</v>
      </c>
      <c r="AP77" s="6" t="s">
        <v>1009</v>
      </c>
    </row>
    <row r="78" spans="1:42">
      <c r="A78" s="6" t="s">
        <v>950</v>
      </c>
      <c r="B78" s="6">
        <v>1261</v>
      </c>
      <c r="C78" s="6" t="s">
        <v>952</v>
      </c>
      <c r="D78" s="6" t="s">
        <v>131</v>
      </c>
      <c r="E78" s="6" t="s">
        <v>953</v>
      </c>
      <c r="F78" s="6"/>
      <c r="G78" s="10">
        <v>0</v>
      </c>
      <c r="H78" s="7"/>
      <c r="I78" s="10" t="s">
        <v>79</v>
      </c>
      <c r="J78" s="6"/>
      <c r="K78" s="6" t="s">
        <v>82</v>
      </c>
      <c r="L78" s="6" t="s">
        <v>82</v>
      </c>
      <c r="M78" s="6" t="s">
        <v>82</v>
      </c>
      <c r="N78" s="13" t="s">
        <v>1056</v>
      </c>
      <c r="O78" s="6">
        <v>1820000</v>
      </c>
      <c r="P78" s="6">
        <v>13800000</v>
      </c>
      <c r="Q78" s="10" t="s">
        <v>85</v>
      </c>
      <c r="R78" s="7"/>
      <c r="S78" s="10" t="s">
        <v>79</v>
      </c>
      <c r="T78" s="6"/>
      <c r="U78" s="6" t="s">
        <v>81</v>
      </c>
      <c r="V78" s="6" t="s">
        <v>82</v>
      </c>
      <c r="W78" s="6" t="s">
        <v>81</v>
      </c>
      <c r="X78" s="64">
        <v>353</v>
      </c>
      <c r="Y78" s="6" t="s">
        <v>1059</v>
      </c>
      <c r="Z78" s="6" t="s">
        <v>109</v>
      </c>
      <c r="AA78" s="10" t="s">
        <v>85</v>
      </c>
      <c r="AB78" s="64">
        <v>1100</v>
      </c>
      <c r="AC78" s="6" t="s">
        <v>1059</v>
      </c>
      <c r="AD78" s="6" t="s">
        <v>81</v>
      </c>
      <c r="AE78" s="6" t="s">
        <v>82</v>
      </c>
      <c r="AF78" s="6" t="s">
        <v>82</v>
      </c>
      <c r="AG78" s="8" t="s">
        <v>1005</v>
      </c>
      <c r="AH78" s="7"/>
      <c r="AI78" s="8" t="s">
        <v>1005</v>
      </c>
      <c r="AJ78" s="7"/>
      <c r="AK78" s="8" t="s">
        <v>1003</v>
      </c>
      <c r="AL78" s="6" t="s">
        <v>1007</v>
      </c>
      <c r="AM78" s="8" t="s">
        <v>1005</v>
      </c>
      <c r="AN78" s="7"/>
      <c r="AO78" s="8" t="s">
        <v>1003</v>
      </c>
      <c r="AP78" s="6" t="s">
        <v>1007</v>
      </c>
    </row>
    <row r="79" spans="1:42">
      <c r="A79" s="6" t="s">
        <v>959</v>
      </c>
      <c r="B79" s="6">
        <v>1095</v>
      </c>
      <c r="C79" s="6" t="s">
        <v>961</v>
      </c>
      <c r="D79" s="6" t="s">
        <v>104</v>
      </c>
      <c r="E79" s="6" t="s">
        <v>963</v>
      </c>
      <c r="F79" s="6"/>
      <c r="G79" s="10">
        <v>0</v>
      </c>
      <c r="H79" s="7"/>
      <c r="I79" s="10" t="s">
        <v>79</v>
      </c>
      <c r="J79" s="6"/>
      <c r="K79" s="6" t="s">
        <v>82</v>
      </c>
      <c r="L79" s="6" t="s">
        <v>82</v>
      </c>
      <c r="M79" s="6" t="s">
        <v>81</v>
      </c>
      <c r="N79" s="13" t="s">
        <v>1056</v>
      </c>
      <c r="O79" s="6">
        <v>5000</v>
      </c>
      <c r="P79" s="6">
        <v>10000</v>
      </c>
      <c r="Q79" s="10">
        <v>0</v>
      </c>
      <c r="R79" s="7"/>
      <c r="S79" s="10" t="s">
        <v>107</v>
      </c>
      <c r="T79" s="6"/>
      <c r="U79" s="6" t="s">
        <v>82</v>
      </c>
      <c r="V79" s="6" t="s">
        <v>81</v>
      </c>
      <c r="W79" s="6" t="s">
        <v>82</v>
      </c>
      <c r="X79" s="64">
        <v>6250</v>
      </c>
      <c r="Y79" s="6" t="s">
        <v>1059</v>
      </c>
      <c r="Z79" s="6" t="s">
        <v>88</v>
      </c>
      <c r="AA79" s="10">
        <v>0</v>
      </c>
      <c r="AB79" s="64">
        <v>6250</v>
      </c>
      <c r="AC79" s="6" t="s">
        <v>1059</v>
      </c>
      <c r="AD79" s="6" t="s">
        <v>82</v>
      </c>
      <c r="AE79" s="6" t="s">
        <v>81</v>
      </c>
      <c r="AF79" s="6" t="s">
        <v>82</v>
      </c>
      <c r="AG79" s="8" t="s">
        <v>1005</v>
      </c>
      <c r="AH79" s="7"/>
      <c r="AI79" s="8" t="s">
        <v>1004</v>
      </c>
      <c r="AJ79" s="6" t="s">
        <v>1009</v>
      </c>
      <c r="AK79" s="8" t="s">
        <v>1005</v>
      </c>
      <c r="AL79" s="7"/>
      <c r="AM79" s="8" t="s">
        <v>1004</v>
      </c>
      <c r="AN79" s="6" t="s">
        <v>1009</v>
      </c>
      <c r="AO79" s="8" t="s">
        <v>1004</v>
      </c>
      <c r="AP79" s="6" t="s">
        <v>1009</v>
      </c>
    </row>
    <row r="80" spans="1:42">
      <c r="A80" s="6" t="s">
        <v>968</v>
      </c>
      <c r="B80" s="6">
        <v>1016</v>
      </c>
      <c r="C80" s="6" t="s">
        <v>970</v>
      </c>
      <c r="D80" s="6" t="s">
        <v>670</v>
      </c>
      <c r="E80" s="6" t="s">
        <v>971</v>
      </c>
      <c r="F80" s="6"/>
      <c r="G80" s="10">
        <v>0</v>
      </c>
      <c r="H80" s="7"/>
      <c r="I80" s="10" t="s">
        <v>79</v>
      </c>
      <c r="J80" s="6"/>
      <c r="K80" s="6" t="s">
        <v>82</v>
      </c>
      <c r="L80" s="6" t="s">
        <v>81</v>
      </c>
      <c r="M80" s="6" t="s">
        <v>82</v>
      </c>
      <c r="N80" s="13" t="s">
        <v>1055</v>
      </c>
      <c r="O80" s="6">
        <v>1225000</v>
      </c>
      <c r="P80" s="6">
        <v>1225000</v>
      </c>
      <c r="Q80" s="10">
        <v>0</v>
      </c>
      <c r="R80" s="7"/>
      <c r="S80" s="10" t="s">
        <v>79</v>
      </c>
      <c r="T80" s="6"/>
      <c r="U80" s="6" t="s">
        <v>82</v>
      </c>
      <c r="V80" s="6" t="s">
        <v>82</v>
      </c>
      <c r="W80" s="6" t="s">
        <v>81</v>
      </c>
      <c r="X80" s="64">
        <v>320</v>
      </c>
      <c r="Y80" s="6" t="s">
        <v>1059</v>
      </c>
      <c r="Z80" s="6" t="s">
        <v>109</v>
      </c>
      <c r="AA80" s="10">
        <v>0</v>
      </c>
      <c r="AB80" s="64">
        <v>282</v>
      </c>
      <c r="AC80" s="6" t="s">
        <v>1059</v>
      </c>
      <c r="AD80" s="6" t="s">
        <v>82</v>
      </c>
      <c r="AE80" s="6" t="s">
        <v>81</v>
      </c>
      <c r="AF80" s="6" t="s">
        <v>81</v>
      </c>
      <c r="AG80" s="8" t="s">
        <v>1005</v>
      </c>
      <c r="AH80" s="7"/>
      <c r="AI80" s="8" t="s">
        <v>1005</v>
      </c>
      <c r="AJ80" s="7"/>
      <c r="AK80" s="8" t="s">
        <v>1003</v>
      </c>
      <c r="AL80" s="6" t="s">
        <v>1009</v>
      </c>
      <c r="AM80" s="8" t="s">
        <v>1005</v>
      </c>
      <c r="AN80" s="7"/>
      <c r="AO80" s="8" t="s">
        <v>1003</v>
      </c>
      <c r="AP80" s="6" t="s">
        <v>1009</v>
      </c>
    </row>
    <row r="81" spans="1:42">
      <c r="A81" s="6"/>
      <c r="B81" s="6"/>
      <c r="C81" s="6"/>
      <c r="D81" s="6"/>
      <c r="E81" s="6"/>
      <c r="F81" s="6"/>
      <c r="G81" s="10"/>
      <c r="H81" s="7"/>
      <c r="I81" s="10"/>
      <c r="J81" s="6"/>
      <c r="K81" s="6"/>
      <c r="L81" s="6"/>
      <c r="M81" s="6"/>
      <c r="O81" s="6"/>
      <c r="P81" s="6"/>
      <c r="Q81" s="10"/>
      <c r="R81" s="7"/>
      <c r="S81" s="10"/>
      <c r="T81" s="6"/>
      <c r="U81" s="6"/>
      <c r="V81" s="6"/>
      <c r="W81" s="6"/>
      <c r="X81" s="62"/>
      <c r="Y81" s="6"/>
      <c r="Z81" s="6"/>
      <c r="AA81" s="10"/>
      <c r="AB81" s="6"/>
      <c r="AC81" s="6"/>
      <c r="AD81" s="6"/>
      <c r="AE81" s="6"/>
      <c r="AF81" s="6"/>
      <c r="AG81" s="6"/>
      <c r="AH81" s="6"/>
      <c r="AI81" s="6"/>
      <c r="AJ81" s="7"/>
      <c r="AK81" s="6"/>
      <c r="AL81" s="7"/>
      <c r="AM81" s="6"/>
      <c r="AN81" s="7"/>
      <c r="AO81" s="6"/>
      <c r="AP81" s="6"/>
    </row>
    <row r="83" spans="1:42" ht="26.25">
      <c r="A83" s="13" t="s">
        <v>362</v>
      </c>
    </row>
    <row r="84" spans="1:42">
      <c r="A84" s="13" t="s">
        <v>83</v>
      </c>
    </row>
    <row r="85" spans="1:42">
      <c r="A85" s="13" t="s">
        <v>854</v>
      </c>
    </row>
    <row r="86" spans="1:42">
      <c r="A86"/>
    </row>
  </sheetData>
  <autoFilter ref="A1:AP80">
    <filterColumn colId="5"/>
    <filterColumn colId="13"/>
    <filterColumn colId="24"/>
    <filterColumn colId="28"/>
  </autoFilter>
  <sortState ref="A83:A91">
    <sortCondition ref="A83"/>
  </sortState>
  <conditionalFormatting sqref="AG2:AG80 AI2:AI80 AK2:AK80 AM2:AM80 AO2:AO80">
    <cfRule type="cellIs" dxfId="2" priority="13" stopIfTrue="1" operator="equal">
      <formula>"FV"</formula>
    </cfRule>
    <cfRule type="cellIs" dxfId="1" priority="14" stopIfTrue="1" operator="equal">
      <formula>"U1"</formula>
    </cfRule>
    <cfRule type="cellIs" dxfId="0" priority="15" stopIfTrue="1" operator="equal">
      <formula>"U2"</formula>
    </cfRule>
  </conditionalFormatting>
  <pageMargins left="0.51181102362204722" right="0.5118110236220472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Q9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22.5703125" style="28" bestFit="1" customWidth="1"/>
    <col min="2" max="4" width="3.5703125" style="28" customWidth="1"/>
    <col min="5" max="14" width="9.140625" style="28"/>
    <col min="15" max="15" width="12.42578125" style="28" bestFit="1" customWidth="1"/>
    <col min="16" max="16384" width="9.140625" style="28"/>
  </cols>
  <sheetData>
    <row r="1" spans="1:17" ht="75.75">
      <c r="A1" s="14" t="s">
        <v>1025</v>
      </c>
      <c r="B1" s="31" t="s">
        <v>1019</v>
      </c>
      <c r="C1" s="31" t="s">
        <v>1020</v>
      </c>
      <c r="D1" s="32" t="s">
        <v>1021</v>
      </c>
      <c r="E1" s="15" t="s">
        <v>1026</v>
      </c>
      <c r="F1" s="33" t="s">
        <v>1027</v>
      </c>
      <c r="G1" s="15" t="s">
        <v>1028</v>
      </c>
      <c r="H1" s="33" t="s">
        <v>1029</v>
      </c>
      <c r="I1" s="15" t="s">
        <v>1030</v>
      </c>
      <c r="J1" s="33" t="s">
        <v>1031</v>
      </c>
      <c r="K1" s="15" t="s">
        <v>1032</v>
      </c>
      <c r="L1" s="33" t="s">
        <v>1033</v>
      </c>
      <c r="M1" s="15" t="s">
        <v>1034</v>
      </c>
      <c r="N1" s="33" t="s">
        <v>1035</v>
      </c>
      <c r="O1" s="34" t="s">
        <v>1036</v>
      </c>
      <c r="P1" s="35" t="s">
        <v>1037</v>
      </c>
      <c r="Q1" s="35"/>
    </row>
    <row r="2" spans="1:17" ht="15.75">
      <c r="A2" s="16" t="s">
        <v>65</v>
      </c>
      <c r="B2" s="36"/>
      <c r="C2" s="36" t="s">
        <v>90</v>
      </c>
      <c r="D2" s="36"/>
      <c r="E2" s="8" t="s">
        <v>1005</v>
      </c>
      <c r="F2" s="17" t="s">
        <v>1003</v>
      </c>
      <c r="G2" s="8" t="s">
        <v>1005</v>
      </c>
      <c r="H2" s="17" t="s">
        <v>1005</v>
      </c>
      <c r="I2" s="8" t="s">
        <v>1003</v>
      </c>
      <c r="J2" s="18" t="s">
        <v>1010</v>
      </c>
      <c r="K2" s="8" t="s">
        <v>1005</v>
      </c>
      <c r="L2" s="17" t="s">
        <v>1005</v>
      </c>
      <c r="M2" s="8" t="s">
        <v>1003</v>
      </c>
      <c r="N2" s="17" t="s">
        <v>1003</v>
      </c>
      <c r="O2" s="16" t="s">
        <v>1038</v>
      </c>
      <c r="P2" s="19" t="s">
        <v>77</v>
      </c>
      <c r="Q2" s="19"/>
    </row>
    <row r="3" spans="1:17" ht="15.75">
      <c r="A3" s="16" t="s">
        <v>100</v>
      </c>
      <c r="B3" s="36"/>
      <c r="C3" s="36"/>
      <c r="D3" s="36" t="s">
        <v>90</v>
      </c>
      <c r="E3" s="8" t="s">
        <v>1005</v>
      </c>
      <c r="F3" s="17" t="s">
        <v>1005</v>
      </c>
      <c r="G3" s="8" t="s">
        <v>1005</v>
      </c>
      <c r="H3" s="17" t="s">
        <v>1004</v>
      </c>
      <c r="I3" s="8" t="s">
        <v>1005</v>
      </c>
      <c r="J3" s="17" t="s">
        <v>1003</v>
      </c>
      <c r="K3" s="8" t="s">
        <v>1005</v>
      </c>
      <c r="L3" s="17" t="s">
        <v>1005</v>
      </c>
      <c r="M3" s="8" t="s">
        <v>1005</v>
      </c>
      <c r="N3" s="17" t="s">
        <v>1004</v>
      </c>
      <c r="O3" s="16" t="s">
        <v>1039</v>
      </c>
      <c r="P3" s="19" t="s">
        <v>1040</v>
      </c>
      <c r="Q3" s="19"/>
    </row>
    <row r="4" spans="1:17" ht="15.75">
      <c r="A4" s="16" t="s">
        <v>126</v>
      </c>
      <c r="B4" s="36"/>
      <c r="C4" s="36"/>
      <c r="D4" s="36" t="s">
        <v>90</v>
      </c>
      <c r="E4" s="8" t="s">
        <v>1005</v>
      </c>
      <c r="F4" s="17" t="s">
        <v>1005</v>
      </c>
      <c r="G4" s="8" t="s">
        <v>1005</v>
      </c>
      <c r="H4" s="17" t="s">
        <v>1005</v>
      </c>
      <c r="I4" s="8" t="s">
        <v>1005</v>
      </c>
      <c r="J4" s="17" t="s">
        <v>1005</v>
      </c>
      <c r="K4" s="8" t="s">
        <v>1005</v>
      </c>
      <c r="L4" s="17" t="s">
        <v>1005</v>
      </c>
      <c r="M4" s="8" t="s">
        <v>1005</v>
      </c>
      <c r="N4" s="17" t="s">
        <v>1005</v>
      </c>
      <c r="O4" s="37"/>
      <c r="P4" s="19" t="s">
        <v>77</v>
      </c>
      <c r="Q4" s="19"/>
    </row>
    <row r="5" spans="1:17" ht="15.75">
      <c r="A5" s="16" t="s">
        <v>140</v>
      </c>
      <c r="B5" s="36" t="s">
        <v>90</v>
      </c>
      <c r="C5" s="36"/>
      <c r="D5" s="36"/>
      <c r="E5" s="8" t="s">
        <v>1004</v>
      </c>
      <c r="F5" s="17" t="s">
        <v>1004</v>
      </c>
      <c r="G5" s="8" t="s">
        <v>1004</v>
      </c>
      <c r="H5" s="17" t="s">
        <v>1004</v>
      </c>
      <c r="I5" s="8" t="s">
        <v>1004</v>
      </c>
      <c r="J5" s="17" t="s">
        <v>1003</v>
      </c>
      <c r="K5" s="8" t="s">
        <v>1003</v>
      </c>
      <c r="L5" s="17" t="s">
        <v>1004</v>
      </c>
      <c r="M5" s="8" t="s">
        <v>1004</v>
      </c>
      <c r="N5" s="17" t="s">
        <v>1004</v>
      </c>
      <c r="O5" s="16" t="s">
        <v>1039</v>
      </c>
      <c r="P5" s="19" t="s">
        <v>77</v>
      </c>
      <c r="Q5" s="19"/>
    </row>
    <row r="6" spans="1:17" ht="15.75">
      <c r="A6" s="16" t="s">
        <v>162</v>
      </c>
      <c r="B6" s="36" t="s">
        <v>90</v>
      </c>
      <c r="C6" s="36" t="s">
        <v>90</v>
      </c>
      <c r="D6" s="36"/>
      <c r="E6" s="8" t="s">
        <v>1003</v>
      </c>
      <c r="F6" s="17" t="s">
        <v>1005</v>
      </c>
      <c r="G6" s="8" t="s">
        <v>1003</v>
      </c>
      <c r="H6" s="17" t="s">
        <v>1003</v>
      </c>
      <c r="I6" s="8" t="s">
        <v>1005</v>
      </c>
      <c r="J6" s="17" t="s">
        <v>1005</v>
      </c>
      <c r="K6" s="8" t="s">
        <v>1005</v>
      </c>
      <c r="L6" s="17" t="s">
        <v>1005</v>
      </c>
      <c r="M6" s="8" t="s">
        <v>1003</v>
      </c>
      <c r="N6" s="17" t="s">
        <v>1003</v>
      </c>
      <c r="O6" s="16" t="s">
        <v>1039</v>
      </c>
      <c r="P6" s="19" t="s">
        <v>77</v>
      </c>
      <c r="Q6" s="19"/>
    </row>
    <row r="7" spans="1:17" ht="15.75">
      <c r="A7" s="16" t="s">
        <v>175</v>
      </c>
      <c r="B7" s="36" t="s">
        <v>90</v>
      </c>
      <c r="C7" s="36"/>
      <c r="D7" s="36"/>
      <c r="E7" s="8" t="s">
        <v>1005</v>
      </c>
      <c r="F7" s="17" t="s">
        <v>1005</v>
      </c>
      <c r="G7" s="9" t="s">
        <v>1010</v>
      </c>
      <c r="H7" s="17" t="s">
        <v>1005</v>
      </c>
      <c r="I7" s="8" t="s">
        <v>1005</v>
      </c>
      <c r="J7" s="17" t="s">
        <v>1003</v>
      </c>
      <c r="K7" s="8" t="s">
        <v>1003</v>
      </c>
      <c r="L7" s="17" t="s">
        <v>1005</v>
      </c>
      <c r="M7" s="8" t="s">
        <v>1003</v>
      </c>
      <c r="N7" s="17" t="s">
        <v>1003</v>
      </c>
      <c r="O7" s="16" t="s">
        <v>1039</v>
      </c>
      <c r="P7" s="19" t="s">
        <v>77</v>
      </c>
      <c r="Q7" s="19"/>
    </row>
    <row r="8" spans="1:17" ht="15.75">
      <c r="A8" s="16" t="s">
        <v>188</v>
      </c>
      <c r="B8" s="36"/>
      <c r="C8" s="36" t="s">
        <v>90</v>
      </c>
      <c r="D8" s="36"/>
      <c r="E8" s="8" t="s">
        <v>1004</v>
      </c>
      <c r="F8" s="17" t="s">
        <v>1005</v>
      </c>
      <c r="G8" s="8" t="s">
        <v>1004</v>
      </c>
      <c r="H8" s="17" t="s">
        <v>1005</v>
      </c>
      <c r="I8" s="8" t="s">
        <v>1004</v>
      </c>
      <c r="J8" s="17" t="s">
        <v>1005</v>
      </c>
      <c r="K8" s="8" t="s">
        <v>1003</v>
      </c>
      <c r="L8" s="17" t="s">
        <v>1005</v>
      </c>
      <c r="M8" s="8" t="s">
        <v>1004</v>
      </c>
      <c r="N8" s="17" t="s">
        <v>1005</v>
      </c>
      <c r="O8" s="37"/>
      <c r="P8" s="19" t="s">
        <v>1041</v>
      </c>
      <c r="Q8" s="19"/>
    </row>
    <row r="9" spans="1:17" ht="15.75">
      <c r="A9" s="16" t="s">
        <v>200</v>
      </c>
      <c r="B9" s="36"/>
      <c r="C9" s="36"/>
      <c r="D9" s="36" t="s">
        <v>90</v>
      </c>
      <c r="E9" s="8" t="s">
        <v>1005</v>
      </c>
      <c r="F9" s="17" t="s">
        <v>1004</v>
      </c>
      <c r="G9" s="8" t="s">
        <v>1003</v>
      </c>
      <c r="H9" s="17" t="s">
        <v>1004</v>
      </c>
      <c r="I9" s="8" t="s">
        <v>1003</v>
      </c>
      <c r="J9" s="17" t="s">
        <v>1005</v>
      </c>
      <c r="K9" s="8" t="s">
        <v>1003</v>
      </c>
      <c r="L9" s="17" t="s">
        <v>1004</v>
      </c>
      <c r="M9" s="8" t="s">
        <v>1003</v>
      </c>
      <c r="N9" s="17" t="s">
        <v>1004</v>
      </c>
      <c r="O9" s="16" t="s">
        <v>1039</v>
      </c>
      <c r="P9" s="19" t="s">
        <v>1040</v>
      </c>
      <c r="Q9" s="19"/>
    </row>
    <row r="10" spans="1:17" ht="15.75">
      <c r="A10" s="16" t="s">
        <v>213</v>
      </c>
      <c r="B10" s="36"/>
      <c r="C10" s="36" t="s">
        <v>90</v>
      </c>
      <c r="D10" s="36"/>
      <c r="E10" s="20" t="s">
        <v>1010</v>
      </c>
      <c r="F10" s="21" t="s">
        <v>1010</v>
      </c>
      <c r="G10" s="9" t="s">
        <v>1010</v>
      </c>
      <c r="H10" s="17" t="s">
        <v>1004</v>
      </c>
      <c r="I10" s="8" t="s">
        <v>1003</v>
      </c>
      <c r="J10" s="21" t="s">
        <v>1010</v>
      </c>
      <c r="K10" s="8" t="s">
        <v>1003</v>
      </c>
      <c r="L10" s="17" t="s">
        <v>1004</v>
      </c>
      <c r="M10" s="8" t="s">
        <v>1003</v>
      </c>
      <c r="N10" s="17" t="s">
        <v>1004</v>
      </c>
      <c r="O10" s="16" t="s">
        <v>1039</v>
      </c>
      <c r="P10" s="19" t="s">
        <v>1040</v>
      </c>
      <c r="Q10" s="19"/>
    </row>
    <row r="11" spans="1:17" ht="15.75">
      <c r="A11" s="16" t="s">
        <v>224</v>
      </c>
      <c r="B11" s="36"/>
      <c r="C11" s="36" t="s">
        <v>90</v>
      </c>
      <c r="D11" s="36"/>
      <c r="E11" s="20" t="s">
        <v>1010</v>
      </c>
      <c r="F11" s="17" t="s">
        <v>1004</v>
      </c>
      <c r="G11" s="9" t="s">
        <v>1010</v>
      </c>
      <c r="H11" s="17" t="s">
        <v>1004</v>
      </c>
      <c r="I11" s="8" t="s">
        <v>1003</v>
      </c>
      <c r="J11" s="17" t="s">
        <v>1004</v>
      </c>
      <c r="K11" s="9" t="s">
        <v>1010</v>
      </c>
      <c r="L11" s="17" t="s">
        <v>1004</v>
      </c>
      <c r="M11" s="8" t="s">
        <v>1003</v>
      </c>
      <c r="N11" s="17" t="s">
        <v>1004</v>
      </c>
      <c r="O11" s="16" t="s">
        <v>1039</v>
      </c>
      <c r="P11" s="19" t="s">
        <v>1040</v>
      </c>
      <c r="Q11" s="19"/>
    </row>
    <row r="12" spans="1:17" ht="27">
      <c r="A12" s="16" t="s">
        <v>236</v>
      </c>
      <c r="B12" s="36"/>
      <c r="C12" s="36" t="s">
        <v>90</v>
      </c>
      <c r="D12" s="36"/>
      <c r="E12" s="20" t="s">
        <v>1010</v>
      </c>
      <c r="F12" s="17" t="s">
        <v>1004</v>
      </c>
      <c r="G12" s="9" t="s">
        <v>1010</v>
      </c>
      <c r="H12" s="17" t="s">
        <v>1004</v>
      </c>
      <c r="I12" s="9" t="s">
        <v>1010</v>
      </c>
      <c r="J12" s="17" t="s">
        <v>1004</v>
      </c>
      <c r="K12" s="9" t="s">
        <v>1010</v>
      </c>
      <c r="L12" s="17" t="s">
        <v>1004</v>
      </c>
      <c r="M12" s="9" t="s">
        <v>1010</v>
      </c>
      <c r="N12" s="17" t="s">
        <v>1004</v>
      </c>
      <c r="O12" s="16" t="s">
        <v>1042</v>
      </c>
      <c r="P12" s="19" t="s">
        <v>1043</v>
      </c>
      <c r="Q12" s="19"/>
    </row>
    <row r="13" spans="1:17" ht="15.75">
      <c r="A13" s="16" t="s">
        <v>251</v>
      </c>
      <c r="B13" s="36"/>
      <c r="C13" s="36"/>
      <c r="D13" s="36" t="s">
        <v>90</v>
      </c>
      <c r="E13" s="8" t="s">
        <v>1005</v>
      </c>
      <c r="F13" s="17" t="s">
        <v>1005</v>
      </c>
      <c r="G13" s="8" t="s">
        <v>1005</v>
      </c>
      <c r="H13" s="17" t="s">
        <v>1005</v>
      </c>
      <c r="I13" s="8" t="s">
        <v>1005</v>
      </c>
      <c r="J13" s="17" t="s">
        <v>1005</v>
      </c>
      <c r="K13" s="8" t="s">
        <v>1005</v>
      </c>
      <c r="L13" s="17" t="s">
        <v>1005</v>
      </c>
      <c r="M13" s="8" t="s">
        <v>1005</v>
      </c>
      <c r="N13" s="17" t="s">
        <v>1005</v>
      </c>
      <c r="O13" s="16"/>
      <c r="P13" s="19" t="s">
        <v>77</v>
      </c>
      <c r="Q13" s="19"/>
    </row>
    <row r="14" spans="1:17" ht="15.75">
      <c r="A14" s="16" t="s">
        <v>262</v>
      </c>
      <c r="B14" s="36" t="s">
        <v>90</v>
      </c>
      <c r="C14" s="36" t="s">
        <v>90</v>
      </c>
      <c r="D14" s="36"/>
      <c r="E14" s="8" t="s">
        <v>1005</v>
      </c>
      <c r="F14" s="17" t="s">
        <v>1005</v>
      </c>
      <c r="G14" s="8" t="s">
        <v>1004</v>
      </c>
      <c r="H14" s="17" t="s">
        <v>1005</v>
      </c>
      <c r="I14" s="8" t="s">
        <v>1003</v>
      </c>
      <c r="J14" s="21" t="s">
        <v>1003</v>
      </c>
      <c r="K14" s="8" t="s">
        <v>1003</v>
      </c>
      <c r="L14" s="17" t="s">
        <v>1005</v>
      </c>
      <c r="M14" s="8" t="s">
        <v>1004</v>
      </c>
      <c r="N14" s="17" t="s">
        <v>1003</v>
      </c>
      <c r="O14" s="16" t="s">
        <v>1039</v>
      </c>
      <c r="P14" s="19" t="s">
        <v>1041</v>
      </c>
      <c r="Q14" s="19"/>
    </row>
    <row r="15" spans="1:17" ht="15.75">
      <c r="A15" s="16" t="s">
        <v>276</v>
      </c>
      <c r="B15" s="36"/>
      <c r="C15" s="36"/>
      <c r="D15" s="36" t="s">
        <v>90</v>
      </c>
      <c r="E15" s="8" t="s">
        <v>1003</v>
      </c>
      <c r="F15" s="17" t="s">
        <v>1005</v>
      </c>
      <c r="G15" s="8" t="s">
        <v>1003</v>
      </c>
      <c r="H15" s="17" t="s">
        <v>1004</v>
      </c>
      <c r="I15" s="8" t="s">
        <v>1003</v>
      </c>
      <c r="J15" s="17" t="s">
        <v>1004</v>
      </c>
      <c r="K15" s="9" t="s">
        <v>1010</v>
      </c>
      <c r="L15" s="17" t="s">
        <v>1004</v>
      </c>
      <c r="M15" s="8" t="s">
        <v>1003</v>
      </c>
      <c r="N15" s="17" t="s">
        <v>1004</v>
      </c>
      <c r="O15" s="16" t="s">
        <v>1044</v>
      </c>
      <c r="P15" s="19" t="s">
        <v>1040</v>
      </c>
      <c r="Q15" s="19"/>
    </row>
    <row r="16" spans="1:17" ht="15.75">
      <c r="A16" s="16" t="s">
        <v>290</v>
      </c>
      <c r="B16" s="36" t="s">
        <v>90</v>
      </c>
      <c r="C16" s="36" t="s">
        <v>90</v>
      </c>
      <c r="D16" s="36"/>
      <c r="E16" s="8" t="s">
        <v>1004</v>
      </c>
      <c r="F16" s="17" t="s">
        <v>1004</v>
      </c>
      <c r="G16" s="8" t="s">
        <v>1004</v>
      </c>
      <c r="H16" s="17" t="s">
        <v>1004</v>
      </c>
      <c r="I16" s="8" t="s">
        <v>1004</v>
      </c>
      <c r="J16" s="17" t="s">
        <v>1004</v>
      </c>
      <c r="K16" s="8" t="s">
        <v>1004</v>
      </c>
      <c r="L16" s="17" t="s">
        <v>1004</v>
      </c>
      <c r="M16" s="8" t="s">
        <v>1004</v>
      </c>
      <c r="N16" s="17" t="s">
        <v>1004</v>
      </c>
      <c r="O16" s="16" t="s">
        <v>1044</v>
      </c>
      <c r="P16" s="19" t="s">
        <v>77</v>
      </c>
      <c r="Q16" s="19"/>
    </row>
    <row r="17" spans="1:17" ht="15.75">
      <c r="A17" s="16" t="s">
        <v>303</v>
      </c>
      <c r="B17" s="36" t="s">
        <v>90</v>
      </c>
      <c r="C17" s="36" t="s">
        <v>90</v>
      </c>
      <c r="D17" s="36"/>
      <c r="E17" s="8" t="s">
        <v>1003</v>
      </c>
      <c r="F17" s="17" t="s">
        <v>1004</v>
      </c>
      <c r="G17" s="8" t="s">
        <v>1003</v>
      </c>
      <c r="H17" s="17" t="s">
        <v>1004</v>
      </c>
      <c r="I17" s="8" t="s">
        <v>1003</v>
      </c>
      <c r="J17" s="17" t="s">
        <v>1004</v>
      </c>
      <c r="K17" s="8" t="s">
        <v>1003</v>
      </c>
      <c r="L17" s="17" t="s">
        <v>1004</v>
      </c>
      <c r="M17" s="8" t="s">
        <v>1003</v>
      </c>
      <c r="N17" s="17" t="s">
        <v>1004</v>
      </c>
      <c r="O17" s="16" t="s">
        <v>1044</v>
      </c>
      <c r="P17" s="19" t="s">
        <v>1040</v>
      </c>
      <c r="Q17" s="19"/>
    </row>
    <row r="18" spans="1:17" ht="15.75">
      <c r="A18" s="16" t="s">
        <v>317</v>
      </c>
      <c r="B18" s="36"/>
      <c r="C18" s="36"/>
      <c r="D18" s="36" t="s">
        <v>90</v>
      </c>
      <c r="E18" s="8" t="s">
        <v>1004</v>
      </c>
      <c r="F18" s="17" t="s">
        <v>1004</v>
      </c>
      <c r="G18" s="8" t="s">
        <v>1004</v>
      </c>
      <c r="H18" s="17" t="s">
        <v>1004</v>
      </c>
      <c r="I18" s="8" t="s">
        <v>1004</v>
      </c>
      <c r="J18" s="17" t="s">
        <v>1004</v>
      </c>
      <c r="K18" s="8" t="s">
        <v>1004</v>
      </c>
      <c r="L18" s="17" t="s">
        <v>1005</v>
      </c>
      <c r="M18" s="8" t="s">
        <v>1004</v>
      </c>
      <c r="N18" s="17" t="s">
        <v>1004</v>
      </c>
      <c r="O18" s="16" t="s">
        <v>1039</v>
      </c>
      <c r="P18" s="19" t="s">
        <v>77</v>
      </c>
      <c r="Q18" s="19"/>
    </row>
    <row r="19" spans="1:17" ht="15.75">
      <c r="A19" s="16" t="s">
        <v>323</v>
      </c>
      <c r="B19" s="36" t="s">
        <v>90</v>
      </c>
      <c r="C19" s="36"/>
      <c r="D19" s="36" t="s">
        <v>90</v>
      </c>
      <c r="E19" s="8" t="s">
        <v>1005</v>
      </c>
      <c r="F19" s="17" t="s">
        <v>1005</v>
      </c>
      <c r="G19" s="8" t="s">
        <v>1004</v>
      </c>
      <c r="H19" s="17" t="s">
        <v>1004</v>
      </c>
      <c r="I19" s="8" t="s">
        <v>1004</v>
      </c>
      <c r="J19" s="17" t="s">
        <v>1004</v>
      </c>
      <c r="K19" s="8" t="s">
        <v>1003</v>
      </c>
      <c r="L19" s="17" t="s">
        <v>1004</v>
      </c>
      <c r="M19" s="8" t="s">
        <v>1004</v>
      </c>
      <c r="N19" s="17" t="s">
        <v>1004</v>
      </c>
      <c r="O19" s="16" t="s">
        <v>1042</v>
      </c>
      <c r="P19" s="19" t="s">
        <v>77</v>
      </c>
      <c r="Q19" s="19"/>
    </row>
    <row r="20" spans="1:17" ht="15.75">
      <c r="A20" s="16" t="s">
        <v>331</v>
      </c>
      <c r="B20" s="36"/>
      <c r="C20" s="36" t="s">
        <v>90</v>
      </c>
      <c r="D20" s="36"/>
      <c r="E20" s="8" t="s">
        <v>1005</v>
      </c>
      <c r="F20" s="17" t="s">
        <v>1005</v>
      </c>
      <c r="G20" s="8" t="s">
        <v>1005</v>
      </c>
      <c r="H20" s="17" t="s">
        <v>1005</v>
      </c>
      <c r="I20" s="8" t="s">
        <v>1005</v>
      </c>
      <c r="J20" s="17" t="s">
        <v>1005</v>
      </c>
      <c r="K20" s="8" t="s">
        <v>1005</v>
      </c>
      <c r="L20" s="17" t="s">
        <v>1005</v>
      </c>
      <c r="M20" s="8" t="s">
        <v>1005</v>
      </c>
      <c r="N20" s="17" t="s">
        <v>1005</v>
      </c>
      <c r="O20" s="16"/>
      <c r="P20" s="19" t="s">
        <v>77</v>
      </c>
      <c r="Q20" s="19"/>
    </row>
    <row r="21" spans="1:17" ht="15.75">
      <c r="A21" s="16" t="s">
        <v>342</v>
      </c>
      <c r="B21" s="36" t="s">
        <v>90</v>
      </c>
      <c r="C21" s="36" t="s">
        <v>90</v>
      </c>
      <c r="D21" s="36"/>
      <c r="E21" s="8" t="s">
        <v>1004</v>
      </c>
      <c r="F21" s="17" t="s">
        <v>1004</v>
      </c>
      <c r="G21" s="8" t="s">
        <v>1004</v>
      </c>
      <c r="H21" s="17" t="s">
        <v>1004</v>
      </c>
      <c r="I21" s="8" t="s">
        <v>1003</v>
      </c>
      <c r="J21" s="17" t="s">
        <v>1003</v>
      </c>
      <c r="K21" s="8" t="s">
        <v>1003</v>
      </c>
      <c r="L21" s="17" t="s">
        <v>1005</v>
      </c>
      <c r="M21" s="8" t="s">
        <v>1004</v>
      </c>
      <c r="N21" s="17" t="s">
        <v>1004</v>
      </c>
      <c r="O21" s="16" t="s">
        <v>1039</v>
      </c>
      <c r="P21" s="19" t="s">
        <v>77</v>
      </c>
      <c r="Q21" s="19"/>
    </row>
    <row r="22" spans="1:17" ht="15.75">
      <c r="A22" s="16" t="s">
        <v>355</v>
      </c>
      <c r="B22" s="36" t="s">
        <v>90</v>
      </c>
      <c r="C22" s="36"/>
      <c r="D22" s="36"/>
      <c r="E22" s="8" t="s">
        <v>1004</v>
      </c>
      <c r="F22" s="17" t="s">
        <v>1004</v>
      </c>
      <c r="G22" s="8" t="s">
        <v>1004</v>
      </c>
      <c r="H22" s="17" t="s">
        <v>1004</v>
      </c>
      <c r="I22" s="8" t="s">
        <v>1003</v>
      </c>
      <c r="J22" s="17" t="s">
        <v>1005</v>
      </c>
      <c r="K22" s="8" t="s">
        <v>1003</v>
      </c>
      <c r="L22" s="17" t="s">
        <v>1004</v>
      </c>
      <c r="M22" s="8" t="s">
        <v>1004</v>
      </c>
      <c r="N22" s="17" t="s">
        <v>1004</v>
      </c>
      <c r="O22" s="16" t="s">
        <v>1039</v>
      </c>
      <c r="P22" s="19" t="s">
        <v>77</v>
      </c>
      <c r="Q22" s="19"/>
    </row>
    <row r="23" spans="1:17" ht="15.75">
      <c r="A23" s="16" t="s">
        <v>368</v>
      </c>
      <c r="B23" s="36" t="s">
        <v>90</v>
      </c>
      <c r="C23" s="36" t="s">
        <v>90</v>
      </c>
      <c r="D23" s="36"/>
      <c r="E23" s="8" t="s">
        <v>1004</v>
      </c>
      <c r="F23" s="17" t="s">
        <v>1005</v>
      </c>
      <c r="G23" s="8" t="s">
        <v>1004</v>
      </c>
      <c r="H23" s="17" t="s">
        <v>1004</v>
      </c>
      <c r="I23" s="8" t="s">
        <v>1004</v>
      </c>
      <c r="J23" s="17" t="s">
        <v>1003</v>
      </c>
      <c r="K23" s="8" t="s">
        <v>1004</v>
      </c>
      <c r="L23" s="17" t="s">
        <v>1004</v>
      </c>
      <c r="M23" s="8" t="s">
        <v>1004</v>
      </c>
      <c r="N23" s="17" t="s">
        <v>1004</v>
      </c>
      <c r="O23" s="16" t="s">
        <v>1039</v>
      </c>
      <c r="P23" s="19" t="s">
        <v>77</v>
      </c>
      <c r="Q23" s="19"/>
    </row>
    <row r="24" spans="1:17" ht="15.75">
      <c r="A24" s="16" t="s">
        <v>379</v>
      </c>
      <c r="B24" s="36" t="s">
        <v>90</v>
      </c>
      <c r="C24" s="36" t="s">
        <v>90</v>
      </c>
      <c r="D24" s="36"/>
      <c r="E24" s="8" t="s">
        <v>1004</v>
      </c>
      <c r="F24" s="17" t="s">
        <v>1004</v>
      </c>
      <c r="G24" s="8" t="s">
        <v>1004</v>
      </c>
      <c r="H24" s="17" t="s">
        <v>1005</v>
      </c>
      <c r="I24" s="8" t="s">
        <v>1003</v>
      </c>
      <c r="J24" s="17" t="s">
        <v>1003</v>
      </c>
      <c r="K24" s="8" t="s">
        <v>1003</v>
      </c>
      <c r="L24" s="17" t="s">
        <v>1004</v>
      </c>
      <c r="M24" s="8" t="s">
        <v>1004</v>
      </c>
      <c r="N24" s="17" t="s">
        <v>1004</v>
      </c>
      <c r="O24" s="16" t="s">
        <v>1038</v>
      </c>
      <c r="P24" s="19" t="s">
        <v>77</v>
      </c>
      <c r="Q24" s="19"/>
    </row>
    <row r="25" spans="1:17" ht="15.75">
      <c r="A25" s="16" t="s">
        <v>389</v>
      </c>
      <c r="B25" s="36" t="s">
        <v>90</v>
      </c>
      <c r="C25" s="36" t="s">
        <v>90</v>
      </c>
      <c r="D25" s="36"/>
      <c r="E25" s="8" t="s">
        <v>1004</v>
      </c>
      <c r="F25" s="17" t="s">
        <v>1005</v>
      </c>
      <c r="G25" s="8" t="s">
        <v>1004</v>
      </c>
      <c r="H25" s="17" t="s">
        <v>1005</v>
      </c>
      <c r="I25" s="8" t="s">
        <v>1003</v>
      </c>
      <c r="J25" s="17" t="s">
        <v>1005</v>
      </c>
      <c r="K25" s="8" t="s">
        <v>1003</v>
      </c>
      <c r="L25" s="17" t="s">
        <v>1005</v>
      </c>
      <c r="M25" s="8" t="s">
        <v>1004</v>
      </c>
      <c r="N25" s="17" t="s">
        <v>1005</v>
      </c>
      <c r="O25" s="37"/>
      <c r="P25" s="19" t="s">
        <v>1041</v>
      </c>
      <c r="Q25" s="19"/>
    </row>
    <row r="26" spans="1:17" ht="15.75">
      <c r="A26" s="16" t="s">
        <v>400</v>
      </c>
      <c r="B26" s="36"/>
      <c r="C26" s="36" t="s">
        <v>90</v>
      </c>
      <c r="D26" s="36"/>
      <c r="E26" s="8" t="s">
        <v>1005</v>
      </c>
      <c r="F26" s="17" t="s">
        <v>1005</v>
      </c>
      <c r="G26" s="8" t="s">
        <v>1005</v>
      </c>
      <c r="H26" s="17" t="s">
        <v>1005</v>
      </c>
      <c r="I26" s="8" t="s">
        <v>1005</v>
      </c>
      <c r="J26" s="17" t="s">
        <v>1005</v>
      </c>
      <c r="K26" s="8" t="s">
        <v>1005</v>
      </c>
      <c r="L26" s="17" t="s">
        <v>1005</v>
      </c>
      <c r="M26" s="8" t="s">
        <v>1005</v>
      </c>
      <c r="N26" s="17" t="s">
        <v>1005</v>
      </c>
      <c r="O26" s="16"/>
      <c r="P26" s="19" t="s">
        <v>77</v>
      </c>
      <c r="Q26" s="19"/>
    </row>
    <row r="27" spans="1:17" ht="15.75">
      <c r="A27" s="16" t="s">
        <v>411</v>
      </c>
      <c r="B27" s="36"/>
      <c r="C27" s="36" t="s">
        <v>90</v>
      </c>
      <c r="D27" s="36"/>
      <c r="E27" s="8" t="s">
        <v>1005</v>
      </c>
      <c r="F27" s="17" t="s">
        <v>1005</v>
      </c>
      <c r="G27" s="8" t="s">
        <v>1005</v>
      </c>
      <c r="H27" s="17" t="s">
        <v>1005</v>
      </c>
      <c r="I27" s="8" t="s">
        <v>1005</v>
      </c>
      <c r="J27" s="17" t="s">
        <v>1003</v>
      </c>
      <c r="K27" s="8" t="s">
        <v>1005</v>
      </c>
      <c r="L27" s="17" t="s">
        <v>1003</v>
      </c>
      <c r="M27" s="8" t="s">
        <v>1005</v>
      </c>
      <c r="N27" s="17" t="s">
        <v>1003</v>
      </c>
      <c r="O27" s="16" t="s">
        <v>1039</v>
      </c>
      <c r="P27" s="19" t="s">
        <v>1022</v>
      </c>
      <c r="Q27" s="19"/>
    </row>
    <row r="28" spans="1:17" ht="15.75">
      <c r="A28" s="16" t="s">
        <v>423</v>
      </c>
      <c r="B28" s="36" t="s">
        <v>90</v>
      </c>
      <c r="C28" s="36"/>
      <c r="D28" s="36" t="s">
        <v>90</v>
      </c>
      <c r="E28" s="8" t="s">
        <v>1005</v>
      </c>
      <c r="F28" s="17" t="s">
        <v>1005</v>
      </c>
      <c r="G28" s="8" t="s">
        <v>1005</v>
      </c>
      <c r="H28" s="17" t="s">
        <v>1005</v>
      </c>
      <c r="I28" s="8" t="s">
        <v>1005</v>
      </c>
      <c r="J28" s="17" t="s">
        <v>1005</v>
      </c>
      <c r="K28" s="8" t="s">
        <v>1005</v>
      </c>
      <c r="L28" s="17" t="s">
        <v>1003</v>
      </c>
      <c r="M28" s="8" t="s">
        <v>1005</v>
      </c>
      <c r="N28" s="17" t="s">
        <v>1003</v>
      </c>
      <c r="O28" s="38" t="s">
        <v>1039</v>
      </c>
      <c r="P28" s="19" t="s">
        <v>1041</v>
      </c>
      <c r="Q28" s="19"/>
    </row>
    <row r="29" spans="1:17" ht="15.75">
      <c r="A29" s="16" t="s">
        <v>435</v>
      </c>
      <c r="B29" s="36"/>
      <c r="C29" s="36" t="s">
        <v>90</v>
      </c>
      <c r="D29" s="36"/>
      <c r="E29" s="8" t="s">
        <v>1004</v>
      </c>
      <c r="F29" s="17" t="s">
        <v>1005</v>
      </c>
      <c r="G29" s="9" t="s">
        <v>1010</v>
      </c>
      <c r="H29" s="17" t="s">
        <v>1003</v>
      </c>
      <c r="I29" s="8" t="s">
        <v>1003</v>
      </c>
      <c r="J29" s="17" t="s">
        <v>1003</v>
      </c>
      <c r="K29" s="8" t="s">
        <v>1003</v>
      </c>
      <c r="L29" s="17" t="s">
        <v>1005</v>
      </c>
      <c r="M29" s="8" t="s">
        <v>1004</v>
      </c>
      <c r="N29" s="17" t="s">
        <v>1003</v>
      </c>
      <c r="O29" s="16" t="s">
        <v>1039</v>
      </c>
      <c r="P29" s="19" t="s">
        <v>1040</v>
      </c>
      <c r="Q29" s="19"/>
    </row>
    <row r="30" spans="1:17" ht="15.75">
      <c r="A30" s="16" t="s">
        <v>447</v>
      </c>
      <c r="B30" s="36"/>
      <c r="C30" s="36" t="s">
        <v>90</v>
      </c>
      <c r="D30" s="36"/>
      <c r="E30" s="8" t="s">
        <v>1004</v>
      </c>
      <c r="F30" s="17" t="s">
        <v>1004</v>
      </c>
      <c r="G30" s="8" t="s">
        <v>1004</v>
      </c>
      <c r="H30" s="17" t="s">
        <v>1004</v>
      </c>
      <c r="I30" s="8" t="s">
        <v>1003</v>
      </c>
      <c r="J30" s="17" t="s">
        <v>1004</v>
      </c>
      <c r="K30" s="8" t="s">
        <v>1003</v>
      </c>
      <c r="L30" s="17" t="s">
        <v>1004</v>
      </c>
      <c r="M30" s="8" t="s">
        <v>1004</v>
      </c>
      <c r="N30" s="17" t="s">
        <v>1004</v>
      </c>
      <c r="O30" s="16" t="s">
        <v>1039</v>
      </c>
      <c r="P30" s="19" t="s">
        <v>77</v>
      </c>
      <c r="Q30" s="19"/>
    </row>
    <row r="31" spans="1:17" ht="15.75">
      <c r="A31" s="16" t="s">
        <v>458</v>
      </c>
      <c r="B31" s="36" t="s">
        <v>90</v>
      </c>
      <c r="C31" s="36"/>
      <c r="D31" s="36" t="s">
        <v>90</v>
      </c>
      <c r="E31" s="8" t="s">
        <v>1005</v>
      </c>
      <c r="F31" s="17" t="s">
        <v>1005</v>
      </c>
      <c r="G31" s="8" t="s">
        <v>1005</v>
      </c>
      <c r="H31" s="17" t="s">
        <v>1005</v>
      </c>
      <c r="I31" s="8" t="s">
        <v>1003</v>
      </c>
      <c r="J31" s="17" t="s">
        <v>1003</v>
      </c>
      <c r="K31" s="8" t="s">
        <v>1005</v>
      </c>
      <c r="L31" s="17" t="s">
        <v>1003</v>
      </c>
      <c r="M31" s="8" t="s">
        <v>1003</v>
      </c>
      <c r="N31" s="17" t="s">
        <v>1003</v>
      </c>
      <c r="O31" s="16" t="s">
        <v>1039</v>
      </c>
      <c r="P31" s="19" t="s">
        <v>77</v>
      </c>
      <c r="Q31" s="19"/>
    </row>
    <row r="32" spans="1:17" ht="15.75">
      <c r="A32" s="16" t="s">
        <v>469</v>
      </c>
      <c r="B32" s="36"/>
      <c r="C32" s="36" t="s">
        <v>90</v>
      </c>
      <c r="D32" s="36"/>
      <c r="E32" s="8" t="s">
        <v>1004</v>
      </c>
      <c r="F32" s="21" t="s">
        <v>1010</v>
      </c>
      <c r="G32" s="8" t="s">
        <v>1004</v>
      </c>
      <c r="H32" s="17" t="s">
        <v>1003</v>
      </c>
      <c r="I32" s="8" t="s">
        <v>1003</v>
      </c>
      <c r="J32" s="17" t="s">
        <v>1003</v>
      </c>
      <c r="K32" s="8" t="s">
        <v>1003</v>
      </c>
      <c r="L32" s="17" t="s">
        <v>1003</v>
      </c>
      <c r="M32" s="8" t="s">
        <v>1004</v>
      </c>
      <c r="N32" s="17" t="s">
        <v>1003</v>
      </c>
      <c r="O32" s="16" t="s">
        <v>1038</v>
      </c>
      <c r="P32" s="19" t="s">
        <v>1043</v>
      </c>
      <c r="Q32" s="19"/>
    </row>
    <row r="33" spans="1:17" ht="15.75">
      <c r="A33" s="16" t="s">
        <v>479</v>
      </c>
      <c r="B33" s="36" t="s">
        <v>90</v>
      </c>
      <c r="C33" s="36" t="s">
        <v>90</v>
      </c>
      <c r="D33" s="36"/>
      <c r="E33" s="8" t="s">
        <v>1004</v>
      </c>
      <c r="F33" s="17" t="s">
        <v>1003</v>
      </c>
      <c r="G33" s="8" t="s">
        <v>1003</v>
      </c>
      <c r="H33" s="17" t="s">
        <v>1005</v>
      </c>
      <c r="I33" s="8" t="s">
        <v>1003</v>
      </c>
      <c r="J33" s="17" t="s">
        <v>1003</v>
      </c>
      <c r="K33" s="8" t="s">
        <v>1003</v>
      </c>
      <c r="L33" s="17" t="s">
        <v>1003</v>
      </c>
      <c r="M33" s="8" t="s">
        <v>1004</v>
      </c>
      <c r="N33" s="17" t="s">
        <v>1003</v>
      </c>
      <c r="O33" s="16" t="s">
        <v>1044</v>
      </c>
      <c r="P33" s="19" t="s">
        <v>1040</v>
      </c>
      <c r="Q33" s="19"/>
    </row>
    <row r="34" spans="1:17" ht="15.75">
      <c r="A34" s="16" t="s">
        <v>489</v>
      </c>
      <c r="B34" s="36" t="s">
        <v>90</v>
      </c>
      <c r="C34" s="36"/>
      <c r="D34" s="36"/>
      <c r="E34" s="20" t="s">
        <v>1010</v>
      </c>
      <c r="F34" s="17" t="s">
        <v>1004</v>
      </c>
      <c r="G34" s="9" t="s">
        <v>1010</v>
      </c>
      <c r="H34" s="17" t="s">
        <v>1004</v>
      </c>
      <c r="I34" s="8" t="s">
        <v>1003</v>
      </c>
      <c r="J34" s="22" t="s">
        <v>1004</v>
      </c>
      <c r="K34" s="8" t="s">
        <v>1003</v>
      </c>
      <c r="L34" s="17" t="s">
        <v>1004</v>
      </c>
      <c r="M34" s="8" t="s">
        <v>1003</v>
      </c>
      <c r="N34" s="17" t="s">
        <v>1004</v>
      </c>
      <c r="O34" s="16" t="s">
        <v>1044</v>
      </c>
      <c r="P34" s="19" t="s">
        <v>1040</v>
      </c>
      <c r="Q34" s="19"/>
    </row>
    <row r="35" spans="1:17" ht="15.75">
      <c r="A35" s="16" t="s">
        <v>501</v>
      </c>
      <c r="B35" s="36" t="s">
        <v>90</v>
      </c>
      <c r="C35" s="36" t="s">
        <v>90</v>
      </c>
      <c r="D35" s="36"/>
      <c r="E35" s="8" t="s">
        <v>1004</v>
      </c>
      <c r="F35" s="17" t="s">
        <v>1004</v>
      </c>
      <c r="G35" s="8" t="s">
        <v>1004</v>
      </c>
      <c r="H35" s="17" t="s">
        <v>1004</v>
      </c>
      <c r="I35" s="8" t="s">
        <v>1004</v>
      </c>
      <c r="J35" s="17" t="s">
        <v>1004</v>
      </c>
      <c r="K35" s="8" t="s">
        <v>1003</v>
      </c>
      <c r="L35" s="17" t="s">
        <v>1004</v>
      </c>
      <c r="M35" s="8" t="s">
        <v>1004</v>
      </c>
      <c r="N35" s="17" t="s">
        <v>1004</v>
      </c>
      <c r="O35" s="16" t="s">
        <v>1044</v>
      </c>
      <c r="P35" s="19" t="s">
        <v>77</v>
      </c>
      <c r="Q35" s="19"/>
    </row>
    <row r="36" spans="1:17" ht="15.75">
      <c r="A36" s="16" t="s">
        <v>512</v>
      </c>
      <c r="B36" s="36"/>
      <c r="C36" s="36" t="s">
        <v>90</v>
      </c>
      <c r="D36" s="36"/>
      <c r="E36" s="8" t="s">
        <v>1004</v>
      </c>
      <c r="F36" s="17" t="s">
        <v>1004</v>
      </c>
      <c r="G36" s="8" t="s">
        <v>1004</v>
      </c>
      <c r="H36" s="17" t="s">
        <v>1004</v>
      </c>
      <c r="I36" s="8" t="s">
        <v>1003</v>
      </c>
      <c r="J36" s="17" t="s">
        <v>1004</v>
      </c>
      <c r="K36" s="8" t="s">
        <v>1003</v>
      </c>
      <c r="L36" s="17" t="s">
        <v>1004</v>
      </c>
      <c r="M36" s="8" t="s">
        <v>1004</v>
      </c>
      <c r="N36" s="17" t="s">
        <v>1004</v>
      </c>
      <c r="O36" s="16" t="s">
        <v>1039</v>
      </c>
      <c r="P36" s="19" t="s">
        <v>77</v>
      </c>
      <c r="Q36" s="19"/>
    </row>
    <row r="37" spans="1:17" ht="15.75">
      <c r="A37" s="16" t="s">
        <v>523</v>
      </c>
      <c r="B37" s="36"/>
      <c r="C37" s="36" t="s">
        <v>90</v>
      </c>
      <c r="D37" s="36"/>
      <c r="E37" s="8" t="s">
        <v>1004</v>
      </c>
      <c r="F37" s="17" t="s">
        <v>1005</v>
      </c>
      <c r="G37" s="8" t="s">
        <v>1004</v>
      </c>
      <c r="H37" s="17" t="s">
        <v>1004</v>
      </c>
      <c r="I37" s="8" t="s">
        <v>1003</v>
      </c>
      <c r="J37" s="17" t="s">
        <v>1004</v>
      </c>
      <c r="K37" s="8" t="s">
        <v>1003</v>
      </c>
      <c r="L37" s="17" t="s">
        <v>1004</v>
      </c>
      <c r="M37" s="8" t="s">
        <v>1004</v>
      </c>
      <c r="N37" s="17" t="s">
        <v>1004</v>
      </c>
      <c r="O37" s="16" t="s">
        <v>1039</v>
      </c>
      <c r="P37" s="19" t="s">
        <v>77</v>
      </c>
      <c r="Q37" s="19"/>
    </row>
    <row r="38" spans="1:17" ht="15.75">
      <c r="A38" s="16" t="s">
        <v>532</v>
      </c>
      <c r="B38" s="36"/>
      <c r="C38" s="36" t="s">
        <v>90</v>
      </c>
      <c r="D38" s="36"/>
      <c r="E38" s="8" t="s">
        <v>1005</v>
      </c>
      <c r="F38" s="17" t="s">
        <v>1005</v>
      </c>
      <c r="G38" s="8" t="s">
        <v>1005</v>
      </c>
      <c r="H38" s="17" t="s">
        <v>1005</v>
      </c>
      <c r="I38" s="8" t="s">
        <v>1003</v>
      </c>
      <c r="J38" s="17" t="s">
        <v>1005</v>
      </c>
      <c r="K38" s="8" t="s">
        <v>1003</v>
      </c>
      <c r="L38" s="17" t="s">
        <v>1005</v>
      </c>
      <c r="M38" s="8" t="s">
        <v>1003</v>
      </c>
      <c r="N38" s="17" t="s">
        <v>1005</v>
      </c>
      <c r="O38" s="37"/>
      <c r="P38" s="19" t="s">
        <v>1043</v>
      </c>
      <c r="Q38" s="19"/>
    </row>
    <row r="39" spans="1:17" ht="15.75">
      <c r="A39" s="16" t="s">
        <v>543</v>
      </c>
      <c r="B39" s="36" t="s">
        <v>90</v>
      </c>
      <c r="C39" s="36" t="s">
        <v>90</v>
      </c>
      <c r="D39" s="36"/>
      <c r="E39" s="8" t="s">
        <v>1005</v>
      </c>
      <c r="F39" s="17" t="s">
        <v>1004</v>
      </c>
      <c r="G39" s="8" t="s">
        <v>1005</v>
      </c>
      <c r="H39" s="17" t="s">
        <v>1004</v>
      </c>
      <c r="I39" s="9" t="s">
        <v>1010</v>
      </c>
      <c r="J39" s="17" t="s">
        <v>1004</v>
      </c>
      <c r="K39" s="8" t="s">
        <v>1005</v>
      </c>
      <c r="L39" s="17" t="s">
        <v>1004</v>
      </c>
      <c r="M39" s="8" t="s">
        <v>1005</v>
      </c>
      <c r="N39" s="17" t="s">
        <v>1004</v>
      </c>
      <c r="O39" s="16" t="s">
        <v>1039</v>
      </c>
      <c r="P39" s="19" t="s">
        <v>1040</v>
      </c>
      <c r="Q39" s="19"/>
    </row>
    <row r="40" spans="1:17" ht="15.75">
      <c r="A40" s="16" t="s">
        <v>555</v>
      </c>
      <c r="B40" s="36" t="s">
        <v>90</v>
      </c>
      <c r="C40" s="36" t="s">
        <v>90</v>
      </c>
      <c r="D40" s="36"/>
      <c r="E40" s="8" t="s">
        <v>1003</v>
      </c>
      <c r="F40" s="17" t="s">
        <v>1005</v>
      </c>
      <c r="G40" s="8" t="s">
        <v>1003</v>
      </c>
      <c r="H40" s="17" t="s">
        <v>1005</v>
      </c>
      <c r="I40" s="8" t="s">
        <v>1003</v>
      </c>
      <c r="J40" s="17" t="s">
        <v>1005</v>
      </c>
      <c r="K40" s="8" t="s">
        <v>1003</v>
      </c>
      <c r="L40" s="17" t="s">
        <v>1005</v>
      </c>
      <c r="M40" s="8" t="s">
        <v>1003</v>
      </c>
      <c r="N40" s="17" t="s">
        <v>1005</v>
      </c>
      <c r="O40" s="37"/>
      <c r="P40" s="19" t="s">
        <v>1041</v>
      </c>
      <c r="Q40" s="19"/>
    </row>
    <row r="41" spans="1:17" ht="15.75">
      <c r="A41" s="16" t="s">
        <v>566</v>
      </c>
      <c r="B41" s="36" t="s">
        <v>90</v>
      </c>
      <c r="C41" s="36"/>
      <c r="D41" s="36"/>
      <c r="E41" s="8" t="s">
        <v>1005</v>
      </c>
      <c r="F41" s="17" t="s">
        <v>1005</v>
      </c>
      <c r="G41" s="9" t="s">
        <v>1010</v>
      </c>
      <c r="H41" s="17" t="s">
        <v>1005</v>
      </c>
      <c r="I41" s="8" t="s">
        <v>1005</v>
      </c>
      <c r="J41" s="17" t="s">
        <v>1005</v>
      </c>
      <c r="K41" s="8" t="s">
        <v>1005</v>
      </c>
      <c r="L41" s="17" t="s">
        <v>1005</v>
      </c>
      <c r="M41" s="8" t="s">
        <v>1005</v>
      </c>
      <c r="N41" s="17" t="s">
        <v>1005</v>
      </c>
      <c r="O41" s="16"/>
      <c r="P41" s="19" t="s">
        <v>77</v>
      </c>
      <c r="Q41" s="19"/>
    </row>
    <row r="42" spans="1:17" ht="15.75">
      <c r="A42" s="16" t="s">
        <v>579</v>
      </c>
      <c r="B42" s="36"/>
      <c r="C42" s="36" t="s">
        <v>90</v>
      </c>
      <c r="D42" s="36"/>
      <c r="E42" s="8" t="s">
        <v>1004</v>
      </c>
      <c r="F42" s="17" t="s">
        <v>1005</v>
      </c>
      <c r="G42" s="8" t="s">
        <v>1004</v>
      </c>
      <c r="H42" s="17" t="s">
        <v>1004</v>
      </c>
      <c r="I42" s="8" t="s">
        <v>1004</v>
      </c>
      <c r="J42" s="17" t="s">
        <v>1004</v>
      </c>
      <c r="K42" s="8" t="s">
        <v>1004</v>
      </c>
      <c r="L42" s="17" t="s">
        <v>1004</v>
      </c>
      <c r="M42" s="8" t="s">
        <v>1004</v>
      </c>
      <c r="N42" s="17" t="s">
        <v>1004</v>
      </c>
      <c r="O42" s="16" t="s">
        <v>1039</v>
      </c>
      <c r="P42" s="19" t="s">
        <v>77</v>
      </c>
      <c r="Q42" s="19"/>
    </row>
    <row r="43" spans="1:17" ht="15.75">
      <c r="A43" s="16" t="s">
        <v>589</v>
      </c>
      <c r="B43" s="36" t="s">
        <v>90</v>
      </c>
      <c r="C43" s="36" t="s">
        <v>90</v>
      </c>
      <c r="D43" s="36"/>
      <c r="E43" s="8" t="s">
        <v>1004</v>
      </c>
      <c r="F43" s="17" t="s">
        <v>1004</v>
      </c>
      <c r="G43" s="8" t="s">
        <v>1004</v>
      </c>
      <c r="H43" s="17" t="s">
        <v>1004</v>
      </c>
      <c r="I43" s="8" t="s">
        <v>1003</v>
      </c>
      <c r="J43" s="17" t="s">
        <v>1003</v>
      </c>
      <c r="K43" s="8" t="s">
        <v>1003</v>
      </c>
      <c r="L43" s="21" t="s">
        <v>1010</v>
      </c>
      <c r="M43" s="8" t="s">
        <v>1004</v>
      </c>
      <c r="N43" s="17" t="s">
        <v>1004</v>
      </c>
      <c r="O43" s="16" t="s">
        <v>1039</v>
      </c>
      <c r="P43" s="19" t="s">
        <v>77</v>
      </c>
      <c r="Q43" s="19"/>
    </row>
    <row r="44" spans="1:17" ht="15.75">
      <c r="A44" s="16" t="s">
        <v>602</v>
      </c>
      <c r="B44" s="36"/>
      <c r="C44" s="36"/>
      <c r="D44" s="36" t="s">
        <v>90</v>
      </c>
      <c r="E44" s="8" t="s">
        <v>1005</v>
      </c>
      <c r="F44" s="17" t="s">
        <v>1005</v>
      </c>
      <c r="G44" s="8" t="s">
        <v>1005</v>
      </c>
      <c r="H44" s="17" t="s">
        <v>1005</v>
      </c>
      <c r="I44" s="8" t="s">
        <v>1005</v>
      </c>
      <c r="J44" s="17" t="s">
        <v>1003</v>
      </c>
      <c r="K44" s="8" t="s">
        <v>1005</v>
      </c>
      <c r="L44" s="17" t="s">
        <v>1005</v>
      </c>
      <c r="M44" s="8" t="s">
        <v>1005</v>
      </c>
      <c r="N44" s="17" t="s">
        <v>1003</v>
      </c>
      <c r="O44" s="16" t="s">
        <v>1039</v>
      </c>
      <c r="P44" s="19" t="s">
        <v>1022</v>
      </c>
      <c r="Q44" s="19"/>
    </row>
    <row r="45" spans="1:17" ht="15.75">
      <c r="A45" s="16" t="s">
        <v>613</v>
      </c>
      <c r="B45" s="36"/>
      <c r="C45" s="36" t="s">
        <v>90</v>
      </c>
      <c r="D45" s="36"/>
      <c r="E45" s="8" t="s">
        <v>1005</v>
      </c>
      <c r="F45" s="17" t="s">
        <v>1005</v>
      </c>
      <c r="G45" s="8" t="s">
        <v>1005</v>
      </c>
      <c r="H45" s="17" t="s">
        <v>1003</v>
      </c>
      <c r="I45" s="8" t="s">
        <v>1005</v>
      </c>
      <c r="J45" s="17" t="s">
        <v>1005</v>
      </c>
      <c r="K45" s="8" t="s">
        <v>1005</v>
      </c>
      <c r="L45" s="17" t="s">
        <v>1005</v>
      </c>
      <c r="M45" s="8" t="s">
        <v>1005</v>
      </c>
      <c r="N45" s="17" t="s">
        <v>1003</v>
      </c>
      <c r="O45" s="16" t="s">
        <v>1039</v>
      </c>
      <c r="P45" s="19" t="s">
        <v>1040</v>
      </c>
      <c r="Q45" s="19"/>
    </row>
    <row r="46" spans="1:17" ht="15.75">
      <c r="A46" s="16" t="s">
        <v>625</v>
      </c>
      <c r="B46" s="36"/>
      <c r="C46" s="36"/>
      <c r="D46" s="36" t="s">
        <v>90</v>
      </c>
      <c r="E46" s="20" t="s">
        <v>1010</v>
      </c>
      <c r="F46" s="17" t="s">
        <v>1005</v>
      </c>
      <c r="G46" s="9" t="s">
        <v>1010</v>
      </c>
      <c r="H46" s="21" t="s">
        <v>1010</v>
      </c>
      <c r="I46" s="9" t="s">
        <v>1010</v>
      </c>
      <c r="J46" s="21" t="s">
        <v>1010</v>
      </c>
      <c r="K46" s="9" t="s">
        <v>1010</v>
      </c>
      <c r="L46" s="21" t="s">
        <v>1010</v>
      </c>
      <c r="M46" s="9" t="s">
        <v>1010</v>
      </c>
      <c r="N46" s="21" t="s">
        <v>1010</v>
      </c>
      <c r="O46" s="16"/>
      <c r="P46" s="19" t="s">
        <v>77</v>
      </c>
      <c r="Q46" s="19"/>
    </row>
    <row r="47" spans="1:17" ht="15.75">
      <c r="A47" s="16" t="s">
        <v>636</v>
      </c>
      <c r="B47" s="36"/>
      <c r="C47" s="36"/>
      <c r="D47" s="36" t="s">
        <v>90</v>
      </c>
      <c r="E47" s="8" t="s">
        <v>1005</v>
      </c>
      <c r="F47" s="21" t="s">
        <v>1010</v>
      </c>
      <c r="G47" s="8" t="s">
        <v>1005</v>
      </c>
      <c r="H47" s="17" t="s">
        <v>1005</v>
      </c>
      <c r="I47" s="8" t="s">
        <v>1005</v>
      </c>
      <c r="J47" s="17" t="s">
        <v>1005</v>
      </c>
      <c r="K47" s="8" t="s">
        <v>1005</v>
      </c>
      <c r="L47" s="17" t="s">
        <v>1005</v>
      </c>
      <c r="M47" s="8" t="s">
        <v>1005</v>
      </c>
      <c r="N47" s="17" t="s">
        <v>1005</v>
      </c>
      <c r="O47" s="37"/>
      <c r="P47" s="19" t="s">
        <v>77</v>
      </c>
      <c r="Q47" s="19"/>
    </row>
    <row r="48" spans="1:17" ht="15.75">
      <c r="A48" s="16" t="s">
        <v>647</v>
      </c>
      <c r="B48" s="36" t="s">
        <v>90</v>
      </c>
      <c r="C48" s="36" t="s">
        <v>90</v>
      </c>
      <c r="D48" s="36"/>
      <c r="E48" s="8" t="s">
        <v>1005</v>
      </c>
      <c r="F48" s="17" t="s">
        <v>1005</v>
      </c>
      <c r="G48" s="8" t="s">
        <v>1005</v>
      </c>
      <c r="H48" s="17" t="s">
        <v>1005</v>
      </c>
      <c r="I48" s="8" t="s">
        <v>1005</v>
      </c>
      <c r="J48" s="17" t="s">
        <v>1005</v>
      </c>
      <c r="K48" s="8" t="s">
        <v>1003</v>
      </c>
      <c r="L48" s="17" t="s">
        <v>1005</v>
      </c>
      <c r="M48" s="8" t="s">
        <v>1003</v>
      </c>
      <c r="N48" s="17" t="s">
        <v>1005</v>
      </c>
      <c r="O48" s="16"/>
      <c r="P48" s="19" t="s">
        <v>1022</v>
      </c>
      <c r="Q48" s="19"/>
    </row>
    <row r="49" spans="1:17" ht="15.75">
      <c r="A49" s="16" t="s">
        <v>658</v>
      </c>
      <c r="B49" s="36"/>
      <c r="C49" s="36" t="s">
        <v>90</v>
      </c>
      <c r="D49" s="36"/>
      <c r="E49" s="8" t="s">
        <v>1005</v>
      </c>
      <c r="F49" s="17" t="s">
        <v>1005</v>
      </c>
      <c r="G49" s="8" t="s">
        <v>1004</v>
      </c>
      <c r="H49" s="17" t="s">
        <v>1004</v>
      </c>
      <c r="I49" s="8" t="s">
        <v>1003</v>
      </c>
      <c r="J49" s="17" t="s">
        <v>1004</v>
      </c>
      <c r="K49" s="8" t="s">
        <v>1003</v>
      </c>
      <c r="L49" s="21" t="s">
        <v>1010</v>
      </c>
      <c r="M49" s="8" t="s">
        <v>1004</v>
      </c>
      <c r="N49" s="17" t="s">
        <v>1004</v>
      </c>
      <c r="O49" s="16" t="s">
        <v>1039</v>
      </c>
      <c r="P49" s="19" t="s">
        <v>77</v>
      </c>
      <c r="Q49" s="19"/>
    </row>
    <row r="50" spans="1:17" ht="15.75">
      <c r="A50" s="16" t="s">
        <v>666</v>
      </c>
      <c r="B50" s="36" t="s">
        <v>90</v>
      </c>
      <c r="C50" s="36"/>
      <c r="D50" s="36"/>
      <c r="E50" s="20" t="s">
        <v>1010</v>
      </c>
      <c r="F50" s="17" t="s">
        <v>1005</v>
      </c>
      <c r="G50" s="9" t="s">
        <v>1010</v>
      </c>
      <c r="H50" s="17" t="s">
        <v>1004</v>
      </c>
      <c r="I50" s="8" t="s">
        <v>1003</v>
      </c>
      <c r="J50" s="21" t="s">
        <v>1010</v>
      </c>
      <c r="K50" s="8" t="s">
        <v>1003</v>
      </c>
      <c r="L50" s="17" t="s">
        <v>1004</v>
      </c>
      <c r="M50" s="8" t="s">
        <v>1003</v>
      </c>
      <c r="N50" s="17" t="s">
        <v>1004</v>
      </c>
      <c r="O50" s="16" t="s">
        <v>1038</v>
      </c>
      <c r="P50" s="19" t="s">
        <v>1041</v>
      </c>
      <c r="Q50" s="19"/>
    </row>
    <row r="51" spans="1:17" ht="15.75">
      <c r="A51" s="16" t="s">
        <v>679</v>
      </c>
      <c r="B51" s="36"/>
      <c r="C51" s="36" t="s">
        <v>90</v>
      </c>
      <c r="D51" s="36"/>
      <c r="E51" s="8" t="s">
        <v>1004</v>
      </c>
      <c r="F51" s="17" t="s">
        <v>1005</v>
      </c>
      <c r="G51" s="9" t="s">
        <v>1010</v>
      </c>
      <c r="H51" s="17" t="s">
        <v>1004</v>
      </c>
      <c r="I51" s="8" t="s">
        <v>1003</v>
      </c>
      <c r="J51" s="17" t="s">
        <v>1005</v>
      </c>
      <c r="K51" s="8" t="s">
        <v>1003</v>
      </c>
      <c r="L51" s="17" t="s">
        <v>1004</v>
      </c>
      <c r="M51" s="8" t="s">
        <v>1004</v>
      </c>
      <c r="N51" s="17" t="s">
        <v>1004</v>
      </c>
      <c r="O51" s="16" t="s">
        <v>1042</v>
      </c>
      <c r="P51" s="19" t="s">
        <v>77</v>
      </c>
      <c r="Q51" s="19"/>
    </row>
    <row r="52" spans="1:17" ht="15.75">
      <c r="A52" s="16" t="s">
        <v>689</v>
      </c>
      <c r="B52" s="36" t="s">
        <v>90</v>
      </c>
      <c r="C52" s="36" t="s">
        <v>90</v>
      </c>
      <c r="D52" s="36"/>
      <c r="E52" s="8" t="s">
        <v>1003</v>
      </c>
      <c r="F52" s="17" t="s">
        <v>1004</v>
      </c>
      <c r="G52" s="9" t="s">
        <v>1010</v>
      </c>
      <c r="H52" s="17" t="s">
        <v>1005</v>
      </c>
      <c r="I52" s="8" t="s">
        <v>1004</v>
      </c>
      <c r="J52" s="17" t="s">
        <v>1003</v>
      </c>
      <c r="K52" s="8" t="s">
        <v>1003</v>
      </c>
      <c r="L52" s="17" t="s">
        <v>1004</v>
      </c>
      <c r="M52" s="8" t="s">
        <v>1004</v>
      </c>
      <c r="N52" s="17" t="s">
        <v>1004</v>
      </c>
      <c r="O52" s="16" t="s">
        <v>1039</v>
      </c>
      <c r="P52" s="19" t="s">
        <v>77</v>
      </c>
      <c r="Q52" s="19"/>
    </row>
    <row r="53" spans="1:17" ht="15.75">
      <c r="A53" s="16" t="s">
        <v>699</v>
      </c>
      <c r="B53" s="36"/>
      <c r="C53" s="36" t="s">
        <v>90</v>
      </c>
      <c r="D53" s="36"/>
      <c r="E53" s="8" t="s">
        <v>1004</v>
      </c>
      <c r="F53" s="17" t="s">
        <v>1004</v>
      </c>
      <c r="G53" s="8" t="s">
        <v>1004</v>
      </c>
      <c r="H53" s="17" t="s">
        <v>1004</v>
      </c>
      <c r="I53" s="8" t="s">
        <v>1004</v>
      </c>
      <c r="J53" s="17" t="s">
        <v>1004</v>
      </c>
      <c r="K53" s="8" t="s">
        <v>1004</v>
      </c>
      <c r="L53" s="17" t="s">
        <v>1004</v>
      </c>
      <c r="M53" s="8" t="s">
        <v>1004</v>
      </c>
      <c r="N53" s="17" t="s">
        <v>1004</v>
      </c>
      <c r="O53" s="16" t="s">
        <v>1042</v>
      </c>
      <c r="P53" s="19" t="s">
        <v>77</v>
      </c>
      <c r="Q53" s="19"/>
    </row>
    <row r="54" spans="1:17" ht="15.75">
      <c r="A54" s="16" t="s">
        <v>706</v>
      </c>
      <c r="B54" s="36"/>
      <c r="C54" s="36" t="s">
        <v>90</v>
      </c>
      <c r="D54" s="36"/>
      <c r="E54" s="8"/>
      <c r="F54" s="17" t="s">
        <v>1004</v>
      </c>
      <c r="G54" s="8"/>
      <c r="H54" s="17" t="s">
        <v>1004</v>
      </c>
      <c r="I54" s="8"/>
      <c r="J54" s="17" t="s">
        <v>1005</v>
      </c>
      <c r="K54" s="8"/>
      <c r="L54" s="17" t="s">
        <v>1004</v>
      </c>
      <c r="M54" s="8"/>
      <c r="N54" s="17" t="s">
        <v>1004</v>
      </c>
      <c r="O54" s="16" t="s">
        <v>1039</v>
      </c>
      <c r="P54" s="19"/>
      <c r="Q54" s="19"/>
    </row>
    <row r="55" spans="1:17" ht="15.75">
      <c r="A55" s="16" t="s">
        <v>715</v>
      </c>
      <c r="B55" s="36" t="s">
        <v>90</v>
      </c>
      <c r="C55" s="36" t="s">
        <v>90</v>
      </c>
      <c r="D55" s="36"/>
      <c r="E55" s="8" t="s">
        <v>1004</v>
      </c>
      <c r="F55" s="17" t="s">
        <v>1004</v>
      </c>
      <c r="G55" s="8" t="s">
        <v>1004</v>
      </c>
      <c r="H55" s="17" t="s">
        <v>1004</v>
      </c>
      <c r="I55" s="8" t="s">
        <v>1004</v>
      </c>
      <c r="J55" s="17" t="s">
        <v>1004</v>
      </c>
      <c r="K55" s="8" t="s">
        <v>1004</v>
      </c>
      <c r="L55" s="17" t="s">
        <v>1004</v>
      </c>
      <c r="M55" s="8" t="s">
        <v>1004</v>
      </c>
      <c r="N55" s="17" t="s">
        <v>1004</v>
      </c>
      <c r="O55" s="16" t="s">
        <v>1039</v>
      </c>
      <c r="P55" s="19" t="s">
        <v>77</v>
      </c>
      <c r="Q55" s="19"/>
    </row>
    <row r="56" spans="1:17" ht="15.75">
      <c r="A56" s="16" t="s">
        <v>723</v>
      </c>
      <c r="B56" s="36" t="s">
        <v>90</v>
      </c>
      <c r="C56" s="36" t="s">
        <v>90</v>
      </c>
      <c r="D56" s="36"/>
      <c r="E56" s="20" t="s">
        <v>1010</v>
      </c>
      <c r="F56" s="17" t="s">
        <v>1005</v>
      </c>
      <c r="G56" s="8" t="s">
        <v>1003</v>
      </c>
      <c r="H56" s="17" t="s">
        <v>1005</v>
      </c>
      <c r="I56" s="8" t="s">
        <v>1003</v>
      </c>
      <c r="J56" s="17" t="s">
        <v>1003</v>
      </c>
      <c r="K56" s="8" t="s">
        <v>1003</v>
      </c>
      <c r="L56" s="17" t="s">
        <v>1003</v>
      </c>
      <c r="M56" s="8" t="s">
        <v>1003</v>
      </c>
      <c r="N56" s="17" t="s">
        <v>1003</v>
      </c>
      <c r="O56" s="16" t="s">
        <v>1038</v>
      </c>
      <c r="P56" s="19" t="s">
        <v>77</v>
      </c>
      <c r="Q56" s="19"/>
    </row>
    <row r="57" spans="1:17" ht="15.75">
      <c r="A57" s="16" t="s">
        <v>739</v>
      </c>
      <c r="B57" s="36"/>
      <c r="C57" s="36" t="s">
        <v>90</v>
      </c>
      <c r="D57" s="36"/>
      <c r="E57" s="8" t="s">
        <v>1003</v>
      </c>
      <c r="F57" s="17" t="s">
        <v>1005</v>
      </c>
      <c r="G57" s="8" t="s">
        <v>1003</v>
      </c>
      <c r="H57" s="17" t="s">
        <v>1005</v>
      </c>
      <c r="I57" s="8" t="s">
        <v>1003</v>
      </c>
      <c r="J57" s="17" t="s">
        <v>1003</v>
      </c>
      <c r="K57" s="8" t="s">
        <v>1003</v>
      </c>
      <c r="L57" s="17" t="s">
        <v>1003</v>
      </c>
      <c r="M57" s="8" t="s">
        <v>1003</v>
      </c>
      <c r="N57" s="17" t="s">
        <v>1003</v>
      </c>
      <c r="O57" s="16" t="s">
        <v>1042</v>
      </c>
      <c r="P57" s="19" t="s">
        <v>77</v>
      </c>
      <c r="Q57" s="19"/>
    </row>
    <row r="58" spans="1:17" ht="15.75">
      <c r="A58" s="16" t="s">
        <v>750</v>
      </c>
      <c r="B58" s="23"/>
      <c r="C58" s="23"/>
      <c r="D58" s="23" t="s">
        <v>90</v>
      </c>
      <c r="E58" s="8" t="s">
        <v>1005</v>
      </c>
      <c r="F58" s="17" t="s">
        <v>1005</v>
      </c>
      <c r="G58" s="8" t="s">
        <v>1005</v>
      </c>
      <c r="H58" s="21" t="s">
        <v>1010</v>
      </c>
      <c r="I58" s="8" t="s">
        <v>1005</v>
      </c>
      <c r="J58" s="17" t="s">
        <v>1005</v>
      </c>
      <c r="K58" s="8" t="s">
        <v>1005</v>
      </c>
      <c r="L58" s="17" t="s">
        <v>1005</v>
      </c>
      <c r="M58" s="8" t="s">
        <v>1005</v>
      </c>
      <c r="N58" s="17" t="s">
        <v>1005</v>
      </c>
      <c r="O58" s="39"/>
      <c r="P58" s="19" t="s">
        <v>77</v>
      </c>
      <c r="Q58" s="19"/>
    </row>
    <row r="59" spans="1:17" ht="15.75">
      <c r="A59" s="16" t="s">
        <v>758</v>
      </c>
      <c r="B59" s="36" t="s">
        <v>90</v>
      </c>
      <c r="C59" s="36"/>
      <c r="D59" s="36"/>
      <c r="E59" s="8" t="s">
        <v>1003</v>
      </c>
      <c r="F59" s="17" t="s">
        <v>1005</v>
      </c>
      <c r="G59" s="9" t="s">
        <v>1010</v>
      </c>
      <c r="H59" s="17" t="s">
        <v>1004</v>
      </c>
      <c r="I59" s="8" t="s">
        <v>1003</v>
      </c>
      <c r="J59" s="17" t="s">
        <v>1003</v>
      </c>
      <c r="K59" s="8" t="s">
        <v>1005</v>
      </c>
      <c r="L59" s="17" t="s">
        <v>1004</v>
      </c>
      <c r="M59" s="8" t="s">
        <v>1003</v>
      </c>
      <c r="N59" s="17" t="s">
        <v>1004</v>
      </c>
      <c r="O59" s="16" t="s">
        <v>1044</v>
      </c>
      <c r="P59" s="19" t="s">
        <v>1041</v>
      </c>
      <c r="Q59" s="19"/>
    </row>
    <row r="60" spans="1:17" ht="15.75">
      <c r="A60" s="16" t="s">
        <v>772</v>
      </c>
      <c r="B60" s="36" t="s">
        <v>90</v>
      </c>
      <c r="C60" s="36"/>
      <c r="D60" s="36" t="s">
        <v>90</v>
      </c>
      <c r="E60" s="8" t="s">
        <v>1005</v>
      </c>
      <c r="F60" s="17" t="s">
        <v>1005</v>
      </c>
      <c r="G60" s="8" t="s">
        <v>1003</v>
      </c>
      <c r="H60" s="17" t="s">
        <v>1005</v>
      </c>
      <c r="I60" s="8" t="s">
        <v>1003</v>
      </c>
      <c r="J60" s="17" t="s">
        <v>1003</v>
      </c>
      <c r="K60" s="8" t="s">
        <v>1005</v>
      </c>
      <c r="L60" s="17" t="s">
        <v>1005</v>
      </c>
      <c r="M60" s="8" t="s">
        <v>1003</v>
      </c>
      <c r="N60" s="17" t="s">
        <v>1003</v>
      </c>
      <c r="O60" s="16" t="s">
        <v>1038</v>
      </c>
      <c r="P60" s="19" t="s">
        <v>77</v>
      </c>
      <c r="Q60" s="19"/>
    </row>
    <row r="61" spans="1:17" ht="15.75">
      <c r="A61" s="16" t="s">
        <v>783</v>
      </c>
      <c r="B61" s="36"/>
      <c r="C61" s="36" t="s">
        <v>90</v>
      </c>
      <c r="D61" s="36"/>
      <c r="E61" s="8" t="s">
        <v>1005</v>
      </c>
      <c r="F61" s="17" t="s">
        <v>1005</v>
      </c>
      <c r="G61" s="9" t="s">
        <v>1010</v>
      </c>
      <c r="H61" s="21" t="s">
        <v>1010</v>
      </c>
      <c r="I61" s="8" t="s">
        <v>1005</v>
      </c>
      <c r="J61" s="21" t="s">
        <v>1010</v>
      </c>
      <c r="K61" s="8" t="s">
        <v>1005</v>
      </c>
      <c r="L61" s="21" t="s">
        <v>1010</v>
      </c>
      <c r="M61" s="8" t="s">
        <v>1005</v>
      </c>
      <c r="N61" s="21" t="s">
        <v>1010</v>
      </c>
      <c r="O61" s="16"/>
      <c r="P61" s="19" t="s">
        <v>1023</v>
      </c>
      <c r="Q61" s="19"/>
    </row>
    <row r="62" spans="1:17" ht="15.75">
      <c r="A62" s="16" t="s">
        <v>795</v>
      </c>
      <c r="B62" s="36"/>
      <c r="C62" s="36" t="s">
        <v>90</v>
      </c>
      <c r="D62" s="36"/>
      <c r="E62" s="8" t="s">
        <v>1004</v>
      </c>
      <c r="F62" s="17" t="s">
        <v>1005</v>
      </c>
      <c r="G62" s="8" t="s">
        <v>1004</v>
      </c>
      <c r="H62" s="17" t="s">
        <v>1004</v>
      </c>
      <c r="I62" s="8" t="s">
        <v>1003</v>
      </c>
      <c r="J62" s="17" t="s">
        <v>1003</v>
      </c>
      <c r="K62" s="8" t="s">
        <v>1003</v>
      </c>
      <c r="L62" s="17" t="s">
        <v>1004</v>
      </c>
      <c r="M62" s="8" t="s">
        <v>1004</v>
      </c>
      <c r="N62" s="17" t="s">
        <v>1004</v>
      </c>
      <c r="O62" s="16" t="s">
        <v>1039</v>
      </c>
      <c r="P62" s="19" t="s">
        <v>77</v>
      </c>
      <c r="Q62" s="19"/>
    </row>
    <row r="63" spans="1:17" ht="15.75">
      <c r="A63" s="16" t="s">
        <v>806</v>
      </c>
      <c r="B63" s="36"/>
      <c r="C63" s="36" t="s">
        <v>90</v>
      </c>
      <c r="D63" s="36"/>
      <c r="E63" s="8" t="s">
        <v>1005</v>
      </c>
      <c r="F63" s="17" t="s">
        <v>1005</v>
      </c>
      <c r="G63" s="8" t="s">
        <v>1004</v>
      </c>
      <c r="H63" s="17" t="s">
        <v>1004</v>
      </c>
      <c r="I63" s="8" t="s">
        <v>1003</v>
      </c>
      <c r="J63" s="17" t="s">
        <v>1004</v>
      </c>
      <c r="K63" s="8" t="s">
        <v>1003</v>
      </c>
      <c r="L63" s="17" t="s">
        <v>1004</v>
      </c>
      <c r="M63" s="8" t="s">
        <v>1004</v>
      </c>
      <c r="N63" s="17" t="s">
        <v>1004</v>
      </c>
      <c r="O63" s="16" t="s">
        <v>1044</v>
      </c>
      <c r="P63" s="19" t="s">
        <v>77</v>
      </c>
      <c r="Q63" s="19"/>
    </row>
    <row r="64" spans="1:17" ht="15.75">
      <c r="A64" s="16" t="s">
        <v>817</v>
      </c>
      <c r="B64" s="36"/>
      <c r="C64" s="36" t="s">
        <v>90</v>
      </c>
      <c r="D64" s="36"/>
      <c r="E64" s="8" t="s">
        <v>1005</v>
      </c>
      <c r="F64" s="17" t="s">
        <v>1005</v>
      </c>
      <c r="G64" s="8" t="s">
        <v>1005</v>
      </c>
      <c r="H64" s="17" t="s">
        <v>1005</v>
      </c>
      <c r="I64" s="8" t="s">
        <v>1005</v>
      </c>
      <c r="J64" s="17" t="s">
        <v>1005</v>
      </c>
      <c r="K64" s="8" t="s">
        <v>1005</v>
      </c>
      <c r="L64" s="17" t="s">
        <v>1005</v>
      </c>
      <c r="M64" s="8" t="s">
        <v>1005</v>
      </c>
      <c r="N64" s="17" t="s">
        <v>1005</v>
      </c>
      <c r="O64" s="16"/>
      <c r="P64" s="19" t="s">
        <v>77</v>
      </c>
      <c r="Q64" s="19"/>
    </row>
    <row r="65" spans="1:17" ht="15.75">
      <c r="A65" s="16" t="s">
        <v>827</v>
      </c>
      <c r="B65" s="36" t="s">
        <v>90</v>
      </c>
      <c r="C65" s="36"/>
      <c r="D65" s="36"/>
      <c r="E65" s="8" t="s">
        <v>1005</v>
      </c>
      <c r="F65" s="17" t="s">
        <v>1005</v>
      </c>
      <c r="G65" s="9" t="s">
        <v>1010</v>
      </c>
      <c r="H65" s="17" t="s">
        <v>1005</v>
      </c>
      <c r="I65" s="8" t="s">
        <v>1005</v>
      </c>
      <c r="J65" s="17" t="s">
        <v>1005</v>
      </c>
      <c r="K65" s="8" t="s">
        <v>1005</v>
      </c>
      <c r="L65" s="17" t="s">
        <v>1005</v>
      </c>
      <c r="M65" s="8" t="s">
        <v>1005</v>
      </c>
      <c r="N65" s="17" t="s">
        <v>1005</v>
      </c>
      <c r="O65" s="37"/>
      <c r="P65" s="19" t="s">
        <v>77</v>
      </c>
      <c r="Q65" s="19"/>
    </row>
    <row r="66" spans="1:17" ht="15.75">
      <c r="A66" s="16" t="s">
        <v>841</v>
      </c>
      <c r="B66" s="36"/>
      <c r="C66" s="36" t="s">
        <v>90</v>
      </c>
      <c r="D66" s="36"/>
      <c r="E66" s="8" t="s">
        <v>1005</v>
      </c>
      <c r="F66" s="17" t="s">
        <v>1005</v>
      </c>
      <c r="G66" s="9" t="s">
        <v>1010</v>
      </c>
      <c r="H66" s="17" t="s">
        <v>1005</v>
      </c>
      <c r="I66" s="8" t="s">
        <v>1005</v>
      </c>
      <c r="J66" s="17" t="s">
        <v>1005</v>
      </c>
      <c r="K66" s="8" t="s">
        <v>1005</v>
      </c>
      <c r="L66" s="17" t="s">
        <v>1005</v>
      </c>
      <c r="M66" s="8" t="s">
        <v>1005</v>
      </c>
      <c r="N66" s="17" t="s">
        <v>1005</v>
      </c>
      <c r="O66" s="16"/>
      <c r="P66" s="19" t="s">
        <v>77</v>
      </c>
      <c r="Q66" s="19"/>
    </row>
    <row r="67" spans="1:17" ht="15.75">
      <c r="A67" s="16" t="s">
        <v>850</v>
      </c>
      <c r="B67" s="36" t="s">
        <v>90</v>
      </c>
      <c r="C67" s="36"/>
      <c r="D67" s="36"/>
      <c r="E67" s="20" t="s">
        <v>1010</v>
      </c>
      <c r="F67" s="17" t="s">
        <v>1004</v>
      </c>
      <c r="G67" s="9" t="s">
        <v>1010</v>
      </c>
      <c r="H67" s="17" t="s">
        <v>1005</v>
      </c>
      <c r="I67" s="8" t="s">
        <v>1003</v>
      </c>
      <c r="J67" s="17" t="s">
        <v>1005</v>
      </c>
      <c r="K67" s="8" t="s">
        <v>1005</v>
      </c>
      <c r="L67" s="17" t="s">
        <v>1005</v>
      </c>
      <c r="M67" s="8" t="s">
        <v>1003</v>
      </c>
      <c r="N67" s="17" t="s">
        <v>1004</v>
      </c>
      <c r="O67" s="16" t="s">
        <v>1039</v>
      </c>
      <c r="P67" s="19" t="s">
        <v>1040</v>
      </c>
      <c r="Q67" s="19"/>
    </row>
    <row r="68" spans="1:17" ht="15.75">
      <c r="A68" s="16" t="s">
        <v>859</v>
      </c>
      <c r="B68" s="36"/>
      <c r="C68" s="36" t="s">
        <v>90</v>
      </c>
      <c r="D68" s="36"/>
      <c r="E68" s="20" t="s">
        <v>1010</v>
      </c>
      <c r="F68" s="17" t="s">
        <v>1005</v>
      </c>
      <c r="G68" s="9" t="s">
        <v>1010</v>
      </c>
      <c r="H68" s="17" t="s">
        <v>1004</v>
      </c>
      <c r="I68" s="8" t="s">
        <v>1005</v>
      </c>
      <c r="J68" s="17" t="s">
        <v>1004</v>
      </c>
      <c r="K68" s="8" t="s">
        <v>1005</v>
      </c>
      <c r="L68" s="21" t="s">
        <v>1010</v>
      </c>
      <c r="M68" s="9" t="s">
        <v>1010</v>
      </c>
      <c r="N68" s="17" t="s">
        <v>1004</v>
      </c>
      <c r="O68" s="16" t="s">
        <v>1042</v>
      </c>
      <c r="P68" s="19" t="s">
        <v>1040</v>
      </c>
      <c r="Q68" s="19"/>
    </row>
    <row r="69" spans="1:17" ht="15.75">
      <c r="A69" s="24" t="s">
        <v>871</v>
      </c>
      <c r="B69" s="36" t="s">
        <v>90</v>
      </c>
      <c r="C69" s="36" t="s">
        <v>90</v>
      </c>
      <c r="D69" s="36"/>
      <c r="E69" s="8" t="s">
        <v>1005</v>
      </c>
      <c r="F69" s="21" t="s">
        <v>1010</v>
      </c>
      <c r="G69" s="8" t="s">
        <v>1003</v>
      </c>
      <c r="H69" s="21" t="s">
        <v>1010</v>
      </c>
      <c r="I69" s="8" t="s">
        <v>1003</v>
      </c>
      <c r="J69" s="17" t="s">
        <v>1003</v>
      </c>
      <c r="K69" s="8" t="s">
        <v>1003</v>
      </c>
      <c r="L69" s="17" t="s">
        <v>1003</v>
      </c>
      <c r="M69" s="8" t="s">
        <v>1003</v>
      </c>
      <c r="N69" s="17" t="s">
        <v>1003</v>
      </c>
      <c r="O69" s="16" t="s">
        <v>1039</v>
      </c>
      <c r="P69" s="19" t="s">
        <v>77</v>
      </c>
      <c r="Q69" s="19"/>
    </row>
    <row r="70" spans="1:17" ht="15.75">
      <c r="A70" s="16" t="s">
        <v>881</v>
      </c>
      <c r="B70" s="36"/>
      <c r="C70" s="36"/>
      <c r="D70" s="36" t="s">
        <v>90</v>
      </c>
      <c r="E70" s="8" t="s">
        <v>1004</v>
      </c>
      <c r="F70" s="17" t="s">
        <v>1004</v>
      </c>
      <c r="G70" s="8" t="s">
        <v>1004</v>
      </c>
      <c r="H70" s="17" t="s">
        <v>1004</v>
      </c>
      <c r="I70" s="8" t="s">
        <v>1004</v>
      </c>
      <c r="J70" s="17" t="s">
        <v>1004</v>
      </c>
      <c r="K70" s="8" t="s">
        <v>1004</v>
      </c>
      <c r="L70" s="17" t="s">
        <v>1004</v>
      </c>
      <c r="M70" s="8" t="s">
        <v>1004</v>
      </c>
      <c r="N70" s="17" t="s">
        <v>1004</v>
      </c>
      <c r="O70" s="16" t="s">
        <v>1044</v>
      </c>
      <c r="P70" s="19" t="s">
        <v>77</v>
      </c>
      <c r="Q70" s="19"/>
    </row>
    <row r="71" spans="1:17" ht="15.75">
      <c r="A71" s="16" t="s">
        <v>890</v>
      </c>
      <c r="B71" s="23"/>
      <c r="C71" s="23"/>
      <c r="D71" s="23" t="s">
        <v>90</v>
      </c>
      <c r="E71" s="8" t="s">
        <v>1005</v>
      </c>
      <c r="F71" s="17" t="s">
        <v>1005</v>
      </c>
      <c r="G71" s="8" t="s">
        <v>1005</v>
      </c>
      <c r="H71" s="17" t="s">
        <v>1005</v>
      </c>
      <c r="I71" s="8" t="s">
        <v>1005</v>
      </c>
      <c r="J71" s="17" t="s">
        <v>1005</v>
      </c>
      <c r="K71" s="8" t="s">
        <v>1005</v>
      </c>
      <c r="L71" s="17" t="s">
        <v>1005</v>
      </c>
      <c r="M71" s="8" t="s">
        <v>1005</v>
      </c>
      <c r="N71" s="17" t="s">
        <v>1005</v>
      </c>
      <c r="O71" s="37"/>
      <c r="P71" s="19" t="s">
        <v>77</v>
      </c>
      <c r="Q71" s="19"/>
    </row>
    <row r="72" spans="1:17" ht="15.75">
      <c r="A72" s="16" t="s">
        <v>895</v>
      </c>
      <c r="B72" s="36" t="s">
        <v>90</v>
      </c>
      <c r="C72" s="36"/>
      <c r="D72" s="36"/>
      <c r="E72" s="8" t="s">
        <v>1005</v>
      </c>
      <c r="F72" s="17" t="s">
        <v>1004</v>
      </c>
      <c r="G72" s="8" t="s">
        <v>1003</v>
      </c>
      <c r="H72" s="17" t="s">
        <v>1005</v>
      </c>
      <c r="I72" s="8" t="s">
        <v>1003</v>
      </c>
      <c r="J72" s="17" t="s">
        <v>1003</v>
      </c>
      <c r="K72" s="8" t="s">
        <v>1003</v>
      </c>
      <c r="L72" s="17" t="s">
        <v>1004</v>
      </c>
      <c r="M72" s="8" t="s">
        <v>1003</v>
      </c>
      <c r="N72" s="17" t="s">
        <v>1004</v>
      </c>
      <c r="O72" s="16" t="s">
        <v>1042</v>
      </c>
      <c r="P72" s="19" t="s">
        <v>1023</v>
      </c>
      <c r="Q72" s="19"/>
    </row>
    <row r="73" spans="1:17" ht="15.75">
      <c r="A73" s="16" t="s">
        <v>906</v>
      </c>
      <c r="B73" s="36"/>
      <c r="C73" s="36" t="s">
        <v>90</v>
      </c>
      <c r="D73" s="36"/>
      <c r="E73" s="8" t="s">
        <v>1004</v>
      </c>
      <c r="F73" s="17" t="s">
        <v>1004</v>
      </c>
      <c r="G73" s="8" t="s">
        <v>1004</v>
      </c>
      <c r="H73" s="17" t="s">
        <v>1004</v>
      </c>
      <c r="I73" s="8" t="s">
        <v>1003</v>
      </c>
      <c r="J73" s="17" t="s">
        <v>1004</v>
      </c>
      <c r="K73" s="8" t="s">
        <v>1003</v>
      </c>
      <c r="L73" s="17" t="s">
        <v>1004</v>
      </c>
      <c r="M73" s="8" t="s">
        <v>1004</v>
      </c>
      <c r="N73" s="17" t="s">
        <v>1004</v>
      </c>
      <c r="O73" s="16" t="s">
        <v>1042</v>
      </c>
      <c r="P73" s="19" t="s">
        <v>77</v>
      </c>
      <c r="Q73" s="19"/>
    </row>
    <row r="74" spans="1:17" ht="15.75">
      <c r="A74" s="16" t="s">
        <v>914</v>
      </c>
      <c r="B74" s="36"/>
      <c r="C74" s="36" t="s">
        <v>90</v>
      </c>
      <c r="D74" s="36"/>
      <c r="E74" s="8" t="s">
        <v>1005</v>
      </c>
      <c r="F74" s="17" t="s">
        <v>1005</v>
      </c>
      <c r="G74" s="8" t="s">
        <v>1005</v>
      </c>
      <c r="H74" s="17" t="s">
        <v>1005</v>
      </c>
      <c r="I74" s="8" t="s">
        <v>1005</v>
      </c>
      <c r="J74" s="17" t="s">
        <v>1005</v>
      </c>
      <c r="K74" s="8" t="s">
        <v>1005</v>
      </c>
      <c r="L74" s="17" t="s">
        <v>1005</v>
      </c>
      <c r="M74" s="8" t="s">
        <v>1005</v>
      </c>
      <c r="N74" s="17" t="s">
        <v>1005</v>
      </c>
      <c r="O74" s="16"/>
      <c r="P74" s="19" t="s">
        <v>77</v>
      </c>
      <c r="Q74" s="19"/>
    </row>
    <row r="75" spans="1:17" ht="15.75">
      <c r="A75" s="16" t="s">
        <v>925</v>
      </c>
      <c r="B75" s="36"/>
      <c r="C75" s="36"/>
      <c r="D75" s="36" t="s">
        <v>90</v>
      </c>
      <c r="E75" s="8" t="s">
        <v>1005</v>
      </c>
      <c r="F75" s="17" t="s">
        <v>1005</v>
      </c>
      <c r="G75" s="9" t="s">
        <v>1010</v>
      </c>
      <c r="H75" s="21" t="s">
        <v>1010</v>
      </c>
      <c r="I75" s="8" t="s">
        <v>1005</v>
      </c>
      <c r="J75" s="17" t="s">
        <v>1005</v>
      </c>
      <c r="K75" s="9" t="s">
        <v>1010</v>
      </c>
      <c r="L75" s="21" t="s">
        <v>1010</v>
      </c>
      <c r="M75" s="9" t="s">
        <v>1010</v>
      </c>
      <c r="N75" s="21" t="s">
        <v>1010</v>
      </c>
      <c r="O75" s="16"/>
      <c r="P75" s="19" t="s">
        <v>77</v>
      </c>
      <c r="Q75" s="19"/>
    </row>
    <row r="76" spans="1:17" ht="15.75">
      <c r="A76" s="16" t="s">
        <v>935</v>
      </c>
      <c r="B76" s="23"/>
      <c r="C76" s="23"/>
      <c r="D76" s="23" t="s">
        <v>90</v>
      </c>
      <c r="E76" s="8" t="s">
        <v>1005</v>
      </c>
      <c r="F76" s="17" t="s">
        <v>1005</v>
      </c>
      <c r="G76" s="8" t="s">
        <v>1005</v>
      </c>
      <c r="H76" s="17" t="s">
        <v>1005</v>
      </c>
      <c r="I76" s="8" t="s">
        <v>1005</v>
      </c>
      <c r="J76" s="17" t="s">
        <v>1005</v>
      </c>
      <c r="K76" s="8" t="s">
        <v>1005</v>
      </c>
      <c r="L76" s="17" t="s">
        <v>1005</v>
      </c>
      <c r="M76" s="8" t="s">
        <v>1005</v>
      </c>
      <c r="N76" s="17" t="s">
        <v>1005</v>
      </c>
      <c r="O76" s="37"/>
      <c r="P76" s="19" t="s">
        <v>77</v>
      </c>
      <c r="Q76" s="19"/>
    </row>
    <row r="77" spans="1:17" ht="15.75">
      <c r="A77" s="16" t="s">
        <v>940</v>
      </c>
      <c r="B77" s="36" t="s">
        <v>90</v>
      </c>
      <c r="C77" s="36"/>
      <c r="D77" s="36" t="s">
        <v>90</v>
      </c>
      <c r="E77" s="8" t="s">
        <v>1005</v>
      </c>
      <c r="F77" s="17" t="s">
        <v>1005</v>
      </c>
      <c r="G77" s="8" t="s">
        <v>1004</v>
      </c>
      <c r="H77" s="17" t="s">
        <v>1004</v>
      </c>
      <c r="I77" s="8" t="s">
        <v>1003</v>
      </c>
      <c r="J77" s="17" t="s">
        <v>1005</v>
      </c>
      <c r="K77" s="8" t="s">
        <v>1003</v>
      </c>
      <c r="L77" s="17" t="s">
        <v>1004</v>
      </c>
      <c r="M77" s="8" t="s">
        <v>1004</v>
      </c>
      <c r="N77" s="17" t="s">
        <v>1004</v>
      </c>
      <c r="O77" s="16" t="s">
        <v>1042</v>
      </c>
      <c r="P77" s="19" t="s">
        <v>77</v>
      </c>
      <c r="Q77" s="19"/>
    </row>
    <row r="78" spans="1:17" ht="15.75">
      <c r="A78" s="16" t="s">
        <v>950</v>
      </c>
      <c r="B78" s="36"/>
      <c r="C78" s="36" t="s">
        <v>90</v>
      </c>
      <c r="D78" s="36"/>
      <c r="E78" s="8" t="s">
        <v>1003</v>
      </c>
      <c r="F78" s="17" t="s">
        <v>1005</v>
      </c>
      <c r="G78" s="8" t="s">
        <v>1003</v>
      </c>
      <c r="H78" s="17" t="s">
        <v>1005</v>
      </c>
      <c r="I78" s="8" t="s">
        <v>1003</v>
      </c>
      <c r="J78" s="17" t="s">
        <v>1003</v>
      </c>
      <c r="K78" s="8" t="s">
        <v>1005</v>
      </c>
      <c r="L78" s="17" t="s">
        <v>1005</v>
      </c>
      <c r="M78" s="8" t="s">
        <v>1003</v>
      </c>
      <c r="N78" s="17" t="s">
        <v>1003</v>
      </c>
      <c r="O78" s="16" t="s">
        <v>1039</v>
      </c>
      <c r="P78" s="19" t="s">
        <v>77</v>
      </c>
      <c r="Q78" s="19"/>
    </row>
    <row r="79" spans="1:17" ht="15.75">
      <c r="A79" s="16" t="s">
        <v>959</v>
      </c>
      <c r="B79" s="36" t="s">
        <v>90</v>
      </c>
      <c r="C79" s="36"/>
      <c r="D79" s="36"/>
      <c r="E79" s="8" t="s">
        <v>1005</v>
      </c>
      <c r="F79" s="17" t="s">
        <v>1005</v>
      </c>
      <c r="G79" s="8" t="s">
        <v>1003</v>
      </c>
      <c r="H79" s="17" t="s">
        <v>1004</v>
      </c>
      <c r="I79" s="8" t="s">
        <v>1003</v>
      </c>
      <c r="J79" s="17" t="s">
        <v>1005</v>
      </c>
      <c r="K79" s="8" t="s">
        <v>1005</v>
      </c>
      <c r="L79" s="17" t="s">
        <v>1004</v>
      </c>
      <c r="M79" s="8" t="s">
        <v>1003</v>
      </c>
      <c r="N79" s="17" t="s">
        <v>1004</v>
      </c>
      <c r="O79" s="16" t="s">
        <v>1042</v>
      </c>
      <c r="P79" s="19" t="s">
        <v>1040</v>
      </c>
      <c r="Q79" s="19"/>
    </row>
    <row r="80" spans="1:17" ht="16.5" thickBot="1">
      <c r="A80" s="16" t="s">
        <v>968</v>
      </c>
      <c r="B80" s="36" t="s">
        <v>90</v>
      </c>
      <c r="C80" s="36"/>
      <c r="D80" s="36"/>
      <c r="E80" s="25" t="s">
        <v>1003</v>
      </c>
      <c r="F80" s="26" t="s">
        <v>1005</v>
      </c>
      <c r="G80" s="27" t="s">
        <v>1010</v>
      </c>
      <c r="H80" s="26" t="s">
        <v>1005</v>
      </c>
      <c r="I80" s="25" t="s">
        <v>1003</v>
      </c>
      <c r="J80" s="26" t="s">
        <v>1003</v>
      </c>
      <c r="K80" s="25" t="s">
        <v>1003</v>
      </c>
      <c r="L80" s="26" t="s">
        <v>1005</v>
      </c>
      <c r="M80" s="25" t="s">
        <v>1003</v>
      </c>
      <c r="N80" s="26" t="s">
        <v>1003</v>
      </c>
      <c r="O80" s="16" t="s">
        <v>1042</v>
      </c>
      <c r="P80" s="19" t="s">
        <v>77</v>
      </c>
      <c r="Q80" s="19"/>
    </row>
    <row r="81" spans="1:17" ht="15.75">
      <c r="A81" s="16"/>
      <c r="B81" s="36"/>
      <c r="C81" s="36"/>
      <c r="D81" s="36"/>
      <c r="E81" s="48"/>
      <c r="F81" s="48"/>
      <c r="G81" s="49"/>
      <c r="H81" s="48"/>
      <c r="I81" s="48"/>
      <c r="J81" s="48"/>
      <c r="K81" s="48"/>
      <c r="L81" s="48"/>
      <c r="M81" s="48"/>
      <c r="N81" s="48"/>
      <c r="O81" s="16"/>
      <c r="P81" s="19"/>
      <c r="Q81" s="19"/>
    </row>
    <row r="82" spans="1:17">
      <c r="A82" s="51" t="s">
        <v>1041</v>
      </c>
      <c r="C82" s="50" t="s">
        <v>1045</v>
      </c>
      <c r="E82" s="40"/>
      <c r="F82" s="40"/>
      <c r="G82" s="41"/>
      <c r="H82" s="40"/>
      <c r="I82" s="41"/>
      <c r="J82" s="40"/>
      <c r="K82" s="29"/>
      <c r="L82" s="54" t="s">
        <v>1005</v>
      </c>
      <c r="M82" s="42">
        <v>20</v>
      </c>
      <c r="N82" s="42">
        <v>18</v>
      </c>
      <c r="O82" s="51" t="s">
        <v>1041</v>
      </c>
      <c r="P82" s="43">
        <f>COUNTIF(P$2:P$80,"a")</f>
        <v>7</v>
      </c>
      <c r="Q82" s="43"/>
    </row>
    <row r="83" spans="1:17">
      <c r="A83" s="51" t="s">
        <v>1043</v>
      </c>
      <c r="C83" s="50" t="s">
        <v>1046</v>
      </c>
      <c r="E83" s="40"/>
      <c r="F83" s="40"/>
      <c r="G83" s="41"/>
      <c r="H83" s="40"/>
      <c r="I83" s="41"/>
      <c r="J83" s="40"/>
      <c r="K83" s="29"/>
      <c r="L83" s="55" t="s">
        <v>1003</v>
      </c>
      <c r="M83" s="44">
        <v>24</v>
      </c>
      <c r="N83" s="44">
        <v>18</v>
      </c>
      <c r="O83" s="51" t="s">
        <v>1043</v>
      </c>
      <c r="P83" s="43">
        <f>COUNTIF(P$2:P$80,"b1")</f>
        <v>3</v>
      </c>
      <c r="Q83" s="43"/>
    </row>
    <row r="84" spans="1:17">
      <c r="A84" s="51" t="s">
        <v>1047</v>
      </c>
      <c r="C84" s="50" t="s">
        <v>1048</v>
      </c>
      <c r="E84" s="40"/>
      <c r="F84" s="40"/>
      <c r="G84" s="41"/>
      <c r="H84" s="40"/>
      <c r="I84" s="41"/>
      <c r="J84" s="40"/>
      <c r="K84" s="29"/>
      <c r="L84" s="56" t="s">
        <v>1004</v>
      </c>
      <c r="M84" s="45">
        <v>30</v>
      </c>
      <c r="N84" s="45">
        <v>40</v>
      </c>
      <c r="O84" s="51" t="s">
        <v>1047</v>
      </c>
      <c r="P84" s="43">
        <f>COUNTIF(P$2:P$80,"b2")</f>
        <v>0</v>
      </c>
      <c r="Q84" s="43"/>
    </row>
    <row r="85" spans="1:17">
      <c r="A85" s="51" t="s">
        <v>1022</v>
      </c>
      <c r="C85" s="50" t="s">
        <v>1053</v>
      </c>
      <c r="E85" s="40"/>
      <c r="F85" s="40"/>
      <c r="G85" s="41"/>
      <c r="H85" s="40"/>
      <c r="I85" s="41"/>
      <c r="J85" s="40"/>
      <c r="K85" s="29"/>
      <c r="L85" s="57" t="s">
        <v>1010</v>
      </c>
      <c r="M85" s="46">
        <v>4</v>
      </c>
      <c r="N85" s="46">
        <v>3</v>
      </c>
      <c r="O85" s="51" t="s">
        <v>1022</v>
      </c>
      <c r="P85" s="43">
        <f>COUNTIF(P$2:P$80,"c1")</f>
        <v>3</v>
      </c>
      <c r="Q85" s="43"/>
    </row>
    <row r="86" spans="1:17">
      <c r="A86" s="51" t="s">
        <v>1040</v>
      </c>
      <c r="C86" s="50" t="s">
        <v>1049</v>
      </c>
      <c r="E86" s="40"/>
      <c r="F86" s="40"/>
      <c r="G86" s="41"/>
      <c r="H86" s="40"/>
      <c r="I86" s="41"/>
      <c r="J86" s="40"/>
      <c r="K86" s="41"/>
      <c r="L86" s="40"/>
      <c r="M86" s="30">
        <f>SUM(M82:M85)</f>
        <v>78</v>
      </c>
      <c r="N86" s="30">
        <f>SUM(N82:N85)</f>
        <v>79</v>
      </c>
      <c r="O86" s="51" t="s">
        <v>1040</v>
      </c>
      <c r="P86" s="43">
        <f>COUNTIF(P$2:P$80,"c2")</f>
        <v>14</v>
      </c>
      <c r="Q86" s="43"/>
    </row>
    <row r="87" spans="1:17">
      <c r="A87" s="51" t="s">
        <v>1050</v>
      </c>
      <c r="C87" s="50" t="s">
        <v>1051</v>
      </c>
      <c r="E87" s="40"/>
      <c r="F87" s="40"/>
      <c r="G87" s="41"/>
      <c r="H87" s="40"/>
      <c r="I87" s="41"/>
      <c r="J87" s="40"/>
      <c r="K87" s="41"/>
      <c r="L87" s="40"/>
      <c r="M87" s="30"/>
      <c r="N87" s="30"/>
      <c r="O87" s="51" t="s">
        <v>1050</v>
      </c>
      <c r="P87" s="43">
        <f>COUNTIF(P$2:P$80,"d")</f>
        <v>0</v>
      </c>
      <c r="Q87" s="43"/>
    </row>
    <row r="88" spans="1:17">
      <c r="A88" s="51" t="s">
        <v>1023</v>
      </c>
      <c r="C88" s="50" t="s">
        <v>1024</v>
      </c>
      <c r="E88" s="40"/>
      <c r="F88" s="40"/>
      <c r="G88" s="41"/>
      <c r="H88" s="40"/>
      <c r="I88" s="41"/>
      <c r="J88" s="40"/>
      <c r="K88" s="41"/>
      <c r="L88" s="40"/>
      <c r="M88" s="41"/>
      <c r="N88" s="40"/>
      <c r="O88" s="51" t="s">
        <v>1023</v>
      </c>
      <c r="P88" s="43">
        <f>COUNTIF(P$2:P$80,"e")</f>
        <v>2</v>
      </c>
      <c r="Q88" s="43"/>
    </row>
    <row r="89" spans="1:17">
      <c r="A89" s="51" t="s">
        <v>1052</v>
      </c>
      <c r="E89" s="40"/>
      <c r="F89" s="40"/>
      <c r="G89" s="41"/>
      <c r="H89" s="40"/>
      <c r="I89" s="41"/>
      <c r="J89" s="40"/>
      <c r="K89" s="40"/>
      <c r="L89" s="40"/>
      <c r="M89" s="40"/>
      <c r="N89" s="40"/>
      <c r="O89" s="51" t="s">
        <v>1052</v>
      </c>
      <c r="P89" s="43">
        <f>COUNTIF(P$2:P$80,"-")</f>
        <v>49</v>
      </c>
      <c r="Q89" s="43"/>
    </row>
    <row r="90" spans="1:17">
      <c r="E90" s="40"/>
      <c r="F90" s="40"/>
      <c r="G90" s="40"/>
      <c r="H90" s="40"/>
      <c r="I90" s="40"/>
      <c r="J90" s="40"/>
      <c r="O90" s="52"/>
      <c r="P90" s="53">
        <f>SUBTOTAL(9,P82:P89)</f>
        <v>78</v>
      </c>
      <c r="Q90" s="36"/>
    </row>
  </sheetData>
  <sheetProtection password="EB7E" sheet="1" objects="1" scenarios="1"/>
  <autoFilter ref="A1:P80"/>
  <conditionalFormatting sqref="K82:L85">
    <cfRule type="cellIs" dxfId="8" priority="10" stopIfTrue="1" operator="equal">
      <formula>"G"</formula>
    </cfRule>
    <cfRule type="cellIs" dxfId="7" priority="11" stopIfTrue="1" operator="equal">
      <formula>"M"</formula>
    </cfRule>
    <cfRule type="cellIs" dxfId="6" priority="12" stopIfTrue="1" operator="equal">
      <formula>"Z"</formula>
    </cfRule>
  </conditionalFormatting>
  <conditionalFormatting sqref="E2:N81 P2:Q81">
    <cfRule type="cellIs" dxfId="5" priority="7" stopIfTrue="1" operator="equal">
      <formula>"FV"</formula>
    </cfRule>
    <cfRule type="cellIs" dxfId="4" priority="8" stopIfTrue="1" operator="equal">
      <formula>"U1"</formula>
    </cfRule>
    <cfRule type="cellIs" dxfId="3" priority="9" stopIfTrue="1" operator="equal">
      <formula>"U2"</formula>
    </cfRule>
  </conditionalFormatting>
  <pageMargins left="0.9055118110236221" right="0.70866141732283472" top="0.74803149606299213" bottom="0.74803149606299213" header="0.31496062992125984" footer="0.31496062992125984"/>
  <pageSetup paperSize="8" scale="75"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Werkbladen</vt:lpstr>
      </vt:variant>
      <vt:variant>
        <vt:i4>3</vt:i4>
      </vt:variant>
    </vt:vector>
  </HeadingPairs>
  <TitlesOfParts>
    <vt:vector size="3" baseType="lpstr">
      <vt:lpstr>controle_species_all_fields-201</vt:lpstr>
      <vt:lpstr>alle soorten 2013</vt:lpstr>
      <vt:lpstr>PUBLIEK_DEC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aadams</dc:creator>
  <cp:lastModifiedBy>adams</cp:lastModifiedBy>
  <cp:lastPrinted>2014-04-07T12:12:23Z</cp:lastPrinted>
  <dcterms:created xsi:type="dcterms:W3CDTF">2013-12-16T08:30:57Z</dcterms:created>
  <dcterms:modified xsi:type="dcterms:W3CDTF">2014-04-07T12:13:03Z</dcterms:modified>
</cp:coreProperties>
</file>